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PC\Desktop\FDPP-3RD QUARTER 2022\"/>
    </mc:Choice>
  </mc:AlternateContent>
  <xr:revisionPtr revIDLastSave="0" documentId="13_ncr:1_{5039BBA4-14DA-440E-97EF-B2BDC39CF101}" xr6:coauthVersionLast="47" xr6:coauthVersionMax="47" xr10:uidLastSave="{00000000-0000-0000-0000-000000000000}"/>
  <bookViews>
    <workbookView xWindow="-120" yWindow="-120" windowWidth="29040" windowHeight="15840" xr2:uid="{00000000-000D-0000-FFFF-FFFF00000000}"/>
  </bookViews>
  <sheets>
    <sheet name="MANPOWER.COMPLEMENT" sheetId="2" r:id="rId1"/>
    <sheet name="Sheet3" sheetId="3" state="hidden" r:id="rId2"/>
  </sheets>
  <calcPr calcId="181029"/>
</workbook>
</file>

<file path=xl/calcChain.xml><?xml version="1.0" encoding="utf-8"?>
<calcChain xmlns="http://schemas.openxmlformats.org/spreadsheetml/2006/main">
  <c r="E18" i="2" l="1"/>
  <c r="D22" i="2"/>
  <c r="C22" i="2"/>
  <c r="E14" i="2"/>
  <c r="E11" i="2"/>
  <c r="E22" i="2" s="1"/>
  <c r="M27" i="2" l="1"/>
  <c r="L27" i="2"/>
  <c r="M29" i="2" l="1"/>
  <c r="I17" i="2"/>
  <c r="H17" i="2"/>
  <c r="G17" i="2"/>
  <c r="J17" i="2" l="1"/>
  <c r="C12" i="3"/>
  <c r="C13" i="3"/>
  <c r="C14" i="3"/>
  <c r="C11" i="3"/>
  <c r="C4" i="3"/>
  <c r="C5" i="3"/>
  <c r="C6" i="3"/>
  <c r="C3" i="3"/>
  <c r="C7" i="3" l="1"/>
  <c r="C17" i="3" s="1"/>
  <c r="C19" i="3" s="1"/>
  <c r="C15" i="3"/>
  <c r="F4" i="3"/>
  <c r="F5" i="3"/>
  <c r="F3" i="3"/>
  <c r="F6" i="3" l="1"/>
  <c r="F8" i="3" s="1"/>
  <c r="F10" i="3"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<sst xmlns="http://schemas.openxmlformats.org/spreadsheetml/2006/main" count="45" uniqueCount="44">
  <si>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</si>
  <si>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</si>
  <si>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</si>
  <si>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</si>
  <si>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</si>
  <si>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</si>
  <si>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</si>
  <si>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</si>
  <si>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</si>
  <si>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</si>
  <si>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</si>
  <si>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</si>
  <si>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</si>
  <si>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</si>
  <si>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</si>
  <si>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</si>
  <si>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</si>
  <si>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</si>
  <si>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</si>
  <si>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</si>
  <si>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</si>
  <si>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</si>
  <si>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</si>
  <si>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</si>
  <si>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</si>
  <si>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</si>
  <si>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</si>
  <si>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</si>
  <si>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</si>
  <si>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</si>
  <si>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</si>
  <si>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</si>
  <si>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</si>
  <si>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</si>
  <si>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</si>
  <si>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Provincial Accountant</t>
  </si>
  <si>
    <t>MARCH</t>
  </si>
  <si>
    <t>JUNE</t>
  </si>
  <si>
    <t>Budget Year 2022</t>
  </si>
  <si>
    <t>3rd  Quarter</t>
  </si>
  <si>
    <t>MARLON C. OPERAÑA</t>
  </si>
  <si>
    <t>HON. RAMON V. GUICO III</t>
  </si>
  <si>
    <t xml:space="preserve">               Governor</t>
  </si>
  <si>
    <t>Job Order = 1,822  / Consultants = 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</si>
</sst>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5" x14ac:knownFonts="1">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
      <i/>
      <sz val="14"/>
      <color theme="1"/>
      <name val="Calibri"/>
      <family val="2"/>
      <scheme val="minor"/>
    </font>
    <font>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164" fontId="6" fillId="0" borderId="0" applyFont="0" applyFill="0" applyBorder="0" applyAlignment="0" applyProtection="0"/>
  </cellStyleXfs>
  <cellXfs count="89">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7" fillId="0" borderId="0" xfId="0" applyFont="1"/>
    <xf numFmtId="164" fontId="7" fillId="0" borderId="0" xfId="1" applyFont="1"/>
    <xf numFmtId="164" fontId="7" fillId="0" borderId="1" xfId="1" applyFont="1" applyBorder="1"/>
    <xf numFmtId="164" fontId="7" fillId="0" borderId="0" xfId="0" applyNumberFormat="1" applyFont="1"/>
    <xf numFmtId="164" fontId="3" fillId="0" borderId="0" xfId="0" applyNumberFormat="1" applyFont="1"/>
    <xf numFmtId="0" fontId="3" fillId="0" borderId="0" xfId="0" applyFont="1"/>
    <xf numFmtId="164" fontId="3" fillId="0" borderId="5" xfId="0" applyNumberFormat="1" applyFont="1" applyBorder="1"/>
    <xf numFmtId="164" fontId="7" fillId="0" borderId="0" xfId="1" applyFont="1" applyBorder="1"/>
    <xf numFmtId="164" fontId="3" fillId="0" borderId="0" xfId="0" applyNumberFormat="1" applyFont="1" applyBorder="1"/>
    <xf numFmtId="164"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164" fontId="1" fillId="0" borderId="0" xfId="1" applyFont="1"/>
    <xf numFmtId="164" fontId="1" fillId="0" borderId="0" xfId="0" applyNumberFormat="1" applyFont="1"/>
    <xf numFmtId="164" fontId="5" fillId="0" borderId="0" xfId="0" applyNumberFormat="1" applyFont="1"/>
    <xf numFmtId="164"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164" fontId="1" fillId="0" borderId="0" xfId="1" applyFont="1" applyBorder="1" applyAlignment="1">
      <alignment horizontal="center" vertical="center"/>
    </xf>
    <xf numFmtId="164" fontId="1" fillId="0" borderId="0" xfId="0" applyNumberFormat="1" applyFont="1" applyBorder="1" applyAlignment="1">
      <alignment horizontal="center" vertical="center"/>
    </xf>
    <xf numFmtId="164" fontId="3" fillId="0" borderId="0" xfId="1" applyFont="1" applyBorder="1"/>
    <xf numFmtId="0" fontId="9" fillId="0" borderId="0" xfId="0" applyFont="1"/>
    <xf numFmtId="164" fontId="9" fillId="0" borderId="0" xfId="0" applyNumberFormat="1" applyFont="1"/>
    <xf numFmtId="164" fontId="9" fillId="0" borderId="0" xfId="1" applyFont="1"/>
    <xf numFmtId="0" fontId="10" fillId="0" borderId="0" xfId="0" applyFont="1" applyBorder="1" applyAlignment="1">
      <alignment horizontal="center"/>
    </xf>
    <xf numFmtId="0" fontId="0" fillId="0" borderId="0" xfId="0" applyFont="1"/>
    <xf numFmtId="0" fontId="8" fillId="0" borderId="20" xfId="0" applyFont="1" applyBorder="1" applyAlignment="1">
      <alignment horizontal="center"/>
    </xf>
    <xf numFmtId="0" fontId="3" fillId="0" borderId="11" xfId="0" applyFont="1" applyBorder="1" applyAlignment="1">
      <alignment horizontal="center"/>
    </xf>
    <xf numFmtId="164" fontId="3" fillId="0" borderId="11" xfId="0" applyNumberFormat="1" applyFont="1" applyBorder="1"/>
    <xf numFmtId="164" fontId="3" fillId="0" borderId="21" xfId="1" applyFont="1" applyBorder="1"/>
    <xf numFmtId="164"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164" fontId="1" fillId="0" borderId="0" xfId="1" applyFont="1" applyBorder="1"/>
    <xf numFmtId="164" fontId="2" fillId="0" borderId="0" xfId="0" applyNumberFormat="1" applyFont="1" applyBorder="1"/>
    <xf numFmtId="0" fontId="12" fillId="0" borderId="0" xfId="0" applyFont="1" applyAlignment="1"/>
    <xf numFmtId="0" fontId="13" fillId="0" borderId="0" xfId="0" applyFont="1" applyAlignment="1"/>
    <xf numFmtId="0" fontId="12" fillId="0" borderId="0" xfId="0" applyFont="1"/>
    <xf numFmtId="0" fontId="14" fillId="0" borderId="0" xfId="0" applyFont="1"/>
    <xf numFmtId="0" fontId="13" fillId="0" borderId="0" xfId="0" applyFo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left" vertical="top"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3" fontId="3" fillId="0" borderId="3" xfId="0" applyNumberFormat="1" applyFont="1" applyBorder="1" applyAlignment="1">
      <alignment horizontal="center" vertical="center"/>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164" fontId="7" fillId="0" borderId="3" xfId="1" applyFont="1" applyBorder="1" applyAlignment="1">
      <alignment horizontal="center" vertical="center"/>
    </xf>
    <xf numFmtId="0" fontId="0" fillId="0" borderId="3" xfId="0" applyBorder="1"/>
    <xf numFmtId="0" fontId="0" fillId="0" borderId="4" xfId="0" applyBorder="1"/>
    <xf numFmtId="164" fontId="7" fillId="0" borderId="4" xfId="1" applyFont="1" applyBorder="1" applyAlignment="1">
      <alignment horizontal="center" vertical="center"/>
    </xf>
    <xf numFmtId="164" fontId="7" fillId="0" borderId="15" xfId="1" applyFont="1" applyBorder="1" applyAlignment="1">
      <alignment horizontal="center" vertical="center"/>
    </xf>
    <xf numFmtId="164"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3" fontId="3" fillId="0" borderId="2" xfId="0" applyNumberFormat="1" applyFont="1" applyBorder="1" applyAlignment="1">
      <alignment horizontal="center" vertical="center"/>
    </xf>
    <xf numFmtId="164" fontId="7" fillId="0" borderId="2" xfId="1" applyFont="1" applyBorder="1" applyAlignment="1">
      <alignment horizontal="center" vertical="center"/>
    </xf>
    <xf numFmtId="164" fontId="7" fillId="0" borderId="1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164" fontId="1" fillId="0" borderId="2" xfId="1" applyFont="1" applyBorder="1" applyAlignment="1">
      <alignment horizontal="center" vertical="center"/>
    </xf>
    <xf numFmtId="164" fontId="1" fillId="0" borderId="3" xfId="1" applyFont="1" applyBorder="1" applyAlignment="1">
      <alignment horizontal="center" vertical="center"/>
    </xf>
    <xf numFmtId="164" fontId="1" fillId="0" borderId="4"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tabSelected="1" showWhiteSpace="0" zoomScale="115" zoomScaleNormal="115" workbookViewId="0">
      <selection activeCell="T6" sqref="T6"/>
    </sheetView>
  </sheetViews>
  <sheetFormatPr defaultRowHeight="12.75" x14ac:dyDescent="0.2"/>
  <cols>
    <col min="1" max="1" width="40" style="1" customWidth="1"/>
    <col min="2" max="2" width="27.28515625" style="1" customWidth="1"/>
    <col min="3" max="3" width="32.42578125" style="1" customWidth="1"/>
    <col min="4" max="4" width="28.42578125" style="1" customWidth="1"/>
    <col min="5" max="5" width="30"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5" width="9.140625" style="1"/>
    <col min="16" max="16" width="20.5703125" style="1" bestFit="1" customWidth="1"/>
    <col min="17" max="17" width="13.42578125" style="1" bestFit="1" customWidth="1"/>
    <col min="18" max="16384" width="9.140625" style="1"/>
  </cols>
  <sheetData>
    <row r="1" spans="1:18" x14ac:dyDescent="0.2">
      <c r="A1" s="1" t="s">
        <v>10</v>
      </c>
    </row>
    <row r="2" spans="1:18" ht="11.25" customHeight="1" x14ac:dyDescent="0.2"/>
    <row r="3" spans="1:18" ht="18.75" x14ac:dyDescent="0.3">
      <c r="A3" s="76" t="s">
        <v>0</v>
      </c>
      <c r="B3" s="76"/>
      <c r="C3" s="76"/>
      <c r="D3" s="76"/>
      <c r="E3" s="76"/>
      <c r="F3" s="23"/>
    </row>
    <row r="4" spans="1:18" x14ac:dyDescent="0.2">
      <c r="A4" s="77" t="s">
        <v>2</v>
      </c>
      <c r="B4" s="77"/>
      <c r="C4" s="77"/>
      <c r="D4" s="77"/>
      <c r="E4" s="77"/>
      <c r="F4" s="24"/>
    </row>
    <row r="5" spans="1:18" x14ac:dyDescent="0.2">
      <c r="A5" s="77" t="s">
        <v>38</v>
      </c>
      <c r="B5" s="77"/>
      <c r="C5" s="77"/>
      <c r="D5" s="77"/>
      <c r="E5" s="77"/>
      <c r="F5" s="24"/>
    </row>
    <row r="6" spans="1:18" x14ac:dyDescent="0.2">
      <c r="A6" s="77" t="s">
        <v>39</v>
      </c>
      <c r="B6" s="77"/>
      <c r="C6" s="77"/>
      <c r="D6" s="77"/>
      <c r="E6" s="77"/>
      <c r="F6" s="24"/>
    </row>
    <row r="7" spans="1:18" x14ac:dyDescent="0.2">
      <c r="A7" s="77" t="s">
        <v>16</v>
      </c>
      <c r="B7" s="77"/>
      <c r="C7" s="77"/>
      <c r="D7" s="77"/>
      <c r="E7" s="77"/>
      <c r="F7" s="24"/>
    </row>
    <row r="8" spans="1:18" ht="11.25" customHeight="1" thickBot="1" x14ac:dyDescent="0.25">
      <c r="A8" s="2"/>
      <c r="B8" s="2"/>
      <c r="C8" s="2"/>
      <c r="D8" s="2"/>
      <c r="E8" s="2"/>
      <c r="F8" s="2"/>
    </row>
    <row r="9" spans="1:18" ht="36.75" customHeight="1" x14ac:dyDescent="0.2">
      <c r="A9" s="50" t="s">
        <v>1</v>
      </c>
      <c r="B9" s="52" t="s">
        <v>3</v>
      </c>
      <c r="C9" s="48" t="s">
        <v>4</v>
      </c>
      <c r="D9" s="49"/>
      <c r="E9" s="54" t="s">
        <v>7</v>
      </c>
      <c r="F9" s="25"/>
      <c r="G9" s="29">
        <v>1</v>
      </c>
      <c r="H9" s="1">
        <v>2</v>
      </c>
      <c r="I9" s="1">
        <v>3</v>
      </c>
      <c r="J9" s="16" t="s">
        <v>34</v>
      </c>
    </row>
    <row r="10" spans="1:18" ht="16.5" thickBot="1" x14ac:dyDescent="0.25">
      <c r="A10" s="51"/>
      <c r="B10" s="53"/>
      <c r="C10" s="39" t="s">
        <v>5</v>
      </c>
      <c r="D10" s="40" t="s">
        <v>6</v>
      </c>
      <c r="E10" s="55"/>
      <c r="F10" s="25"/>
      <c r="G10" s="29"/>
      <c r="P10" s="2"/>
      <c r="Q10" s="2"/>
      <c r="R10" s="2"/>
    </row>
    <row r="11" spans="1:18" ht="18" customHeight="1" x14ac:dyDescent="0.2">
      <c r="A11" s="57" t="s">
        <v>8</v>
      </c>
      <c r="B11" s="59">
        <v>1472</v>
      </c>
      <c r="C11" s="62">
        <v>132020809</v>
      </c>
      <c r="D11" s="62">
        <v>16041924.34</v>
      </c>
      <c r="E11" s="66">
        <f>SUM(C11:D13)</f>
        <v>148062733.34</v>
      </c>
      <c r="F11" s="26"/>
      <c r="G11" s="30"/>
      <c r="H11" s="16"/>
      <c r="I11" s="16"/>
      <c r="P11" s="2"/>
      <c r="Q11" s="41"/>
      <c r="R11" s="2"/>
    </row>
    <row r="12" spans="1:18" ht="12.75" customHeight="1" x14ac:dyDescent="0.2">
      <c r="A12" s="57"/>
      <c r="B12" s="60"/>
      <c r="C12" s="63"/>
      <c r="D12" s="62"/>
      <c r="E12" s="66"/>
      <c r="F12" s="26"/>
      <c r="G12" s="29"/>
      <c r="H12" s="17"/>
      <c r="I12" s="17"/>
      <c r="P12" s="2"/>
      <c r="Q12" s="41"/>
      <c r="R12" s="2"/>
    </row>
    <row r="13" spans="1:18" ht="7.5" customHeight="1" x14ac:dyDescent="0.2">
      <c r="A13" s="58"/>
      <c r="B13" s="61"/>
      <c r="C13" s="64"/>
      <c r="D13" s="65"/>
      <c r="E13" s="67"/>
      <c r="F13" s="26"/>
      <c r="G13" s="29"/>
      <c r="H13" s="17"/>
      <c r="I13" s="17"/>
      <c r="P13" s="2"/>
      <c r="Q13" s="2"/>
      <c r="R13" s="2"/>
    </row>
    <row r="14" spans="1:18" ht="15" customHeight="1" x14ac:dyDescent="0.2">
      <c r="A14" s="68" t="s">
        <v>29</v>
      </c>
      <c r="B14" s="71">
        <v>2148</v>
      </c>
      <c r="C14" s="72">
        <v>75323302.859999985</v>
      </c>
      <c r="D14" s="72">
        <v>10909104.560000001</v>
      </c>
      <c r="E14" s="73">
        <f>C14+D14</f>
        <v>86232407.419999987</v>
      </c>
      <c r="F14" s="27" t="s">
        <v>31</v>
      </c>
      <c r="G14" s="31">
        <v>468250</v>
      </c>
      <c r="H14" s="17">
        <v>869250</v>
      </c>
      <c r="I14" s="17">
        <v>1556500</v>
      </c>
      <c r="P14" s="2"/>
      <c r="Q14" s="42"/>
      <c r="R14" s="2"/>
    </row>
    <row r="15" spans="1:18" ht="12.75" customHeight="1" x14ac:dyDescent="0.2">
      <c r="A15" s="69"/>
      <c r="B15" s="60"/>
      <c r="C15" s="62"/>
      <c r="D15" s="62"/>
      <c r="E15" s="74"/>
      <c r="F15" s="27" t="s">
        <v>32</v>
      </c>
      <c r="G15" s="29"/>
      <c r="H15" s="2"/>
      <c r="I15" s="18">
        <v>61200</v>
      </c>
      <c r="P15" s="2"/>
      <c r="Q15" s="2"/>
      <c r="R15" s="2"/>
    </row>
    <row r="16" spans="1:18" ht="12.75" customHeight="1" x14ac:dyDescent="0.2">
      <c r="A16" s="69"/>
      <c r="B16" s="60"/>
      <c r="C16" s="62"/>
      <c r="D16" s="62"/>
      <c r="E16" s="74"/>
      <c r="F16" s="27" t="s">
        <v>33</v>
      </c>
      <c r="G16" s="29">
        <v>2312978.7000000002</v>
      </c>
      <c r="H16" s="20">
        <v>5977802.5800000001</v>
      </c>
      <c r="I16" s="20">
        <v>9427202.5800000001</v>
      </c>
      <c r="P16" s="2"/>
      <c r="Q16" s="2"/>
      <c r="R16" s="2"/>
    </row>
    <row r="17" spans="1:18" ht="8.25" customHeight="1" x14ac:dyDescent="0.2">
      <c r="A17" s="70"/>
      <c r="B17" s="61"/>
      <c r="C17" s="65"/>
      <c r="D17" s="65"/>
      <c r="E17" s="75"/>
      <c r="F17" s="27"/>
      <c r="G17" s="30">
        <f>SUM(G14:G16)</f>
        <v>2781228.7</v>
      </c>
      <c r="H17" s="30">
        <f t="shared" ref="H17:I17" si="0">SUM(H14:H16)</f>
        <v>6847052.5800000001</v>
      </c>
      <c r="I17" s="30">
        <f t="shared" si="0"/>
        <v>11044902.58</v>
      </c>
      <c r="J17" s="18">
        <f>SUM(G17:I17)</f>
        <v>20673183.859999999</v>
      </c>
      <c r="P17" s="2"/>
      <c r="Q17" s="2"/>
      <c r="R17" s="2"/>
    </row>
    <row r="18" spans="1:18" ht="15" customHeight="1" x14ac:dyDescent="0.2">
      <c r="A18" s="79" t="s">
        <v>30</v>
      </c>
      <c r="B18" s="82" t="s">
        <v>43</v>
      </c>
      <c r="C18" s="72">
        <v>105300561.62</v>
      </c>
      <c r="D18" s="85"/>
      <c r="E18" s="73">
        <f>C18+D18</f>
        <v>105300561.62</v>
      </c>
      <c r="F18" s="26"/>
      <c r="H18" s="20"/>
      <c r="I18" s="18"/>
      <c r="P18" s="2"/>
      <c r="Q18" s="2"/>
      <c r="R18" s="2"/>
    </row>
    <row r="19" spans="1:18" ht="12.75" customHeight="1" x14ac:dyDescent="0.2">
      <c r="A19" s="80"/>
      <c r="B19" s="83"/>
      <c r="C19" s="62"/>
      <c r="D19" s="86"/>
      <c r="E19" s="74"/>
      <c r="F19" s="26"/>
      <c r="H19" s="20"/>
      <c r="I19" s="17"/>
      <c r="P19" s="2"/>
      <c r="Q19" s="2"/>
      <c r="R19" s="2"/>
    </row>
    <row r="20" spans="1:18" ht="12.75" customHeight="1" x14ac:dyDescent="0.2">
      <c r="A20" s="80"/>
      <c r="B20" s="83"/>
      <c r="C20" s="62"/>
      <c r="D20" s="86"/>
      <c r="E20" s="74"/>
      <c r="F20" s="26"/>
      <c r="H20" s="2"/>
    </row>
    <row r="21" spans="1:18" ht="12.75" customHeight="1" x14ac:dyDescent="0.2">
      <c r="A21" s="81"/>
      <c r="B21" s="84"/>
      <c r="C21" s="65"/>
      <c r="D21" s="87"/>
      <c r="E21" s="75"/>
      <c r="F21" s="26"/>
      <c r="H21" s="2"/>
    </row>
    <row r="22" spans="1:18" ht="18.75" customHeight="1" thickBot="1" x14ac:dyDescent="0.3">
      <c r="A22" s="34" t="s">
        <v>9</v>
      </c>
      <c r="B22" s="35"/>
      <c r="C22" s="36">
        <f>SUM(C11:C21)</f>
        <v>312644673.48000002</v>
      </c>
      <c r="D22" s="36">
        <f>SUM(D11:D21)</f>
        <v>26951028.899999999</v>
      </c>
      <c r="E22" s="37">
        <f>SUM(E11:E21)</f>
        <v>339595702.38</v>
      </c>
      <c r="F22" s="28"/>
      <c r="G22" s="19"/>
    </row>
    <row r="23" spans="1:18" x14ac:dyDescent="0.2">
      <c r="A23" s="3"/>
      <c r="B23" s="2"/>
      <c r="C23" s="2"/>
      <c r="D23" s="2"/>
      <c r="E23" s="14"/>
      <c r="F23" s="14"/>
      <c r="G23" s="19"/>
      <c r="L23" s="17" t="s">
        <v>36</v>
      </c>
      <c r="M23" s="1" t="s">
        <v>37</v>
      </c>
    </row>
    <row r="24" spans="1:18" ht="20.25" customHeight="1" x14ac:dyDescent="0.2">
      <c r="A24" s="56" t="s">
        <v>11</v>
      </c>
      <c r="B24" s="56"/>
      <c r="C24" s="56"/>
      <c r="D24" s="56"/>
      <c r="E24" s="18"/>
      <c r="F24" s="18"/>
      <c r="L24" s="17">
        <v>18200</v>
      </c>
      <c r="M24" s="17">
        <v>18685</v>
      </c>
    </row>
    <row r="25" spans="1:18" ht="24.75" customHeight="1" x14ac:dyDescent="0.2">
      <c r="L25" s="17">
        <v>11750766.15</v>
      </c>
      <c r="M25" s="17">
        <v>24904741.710000001</v>
      </c>
    </row>
    <row r="26" spans="1:18" ht="18.75" x14ac:dyDescent="0.3">
      <c r="A26" s="32" t="s">
        <v>15</v>
      </c>
      <c r="B26" s="33"/>
      <c r="C26" s="43" t="s">
        <v>40</v>
      </c>
      <c r="D26" s="33"/>
      <c r="E26" s="45" t="s">
        <v>41</v>
      </c>
      <c r="F26" s="46"/>
      <c r="G26" s="46"/>
      <c r="L26" s="17">
        <v>140000</v>
      </c>
      <c r="M26" s="17">
        <v>178000</v>
      </c>
    </row>
    <row r="27" spans="1:18" ht="18.75" x14ac:dyDescent="0.3">
      <c r="A27" s="15" t="s">
        <v>27</v>
      </c>
      <c r="C27" s="44" t="s">
        <v>35</v>
      </c>
      <c r="E27" s="47" t="s">
        <v>42</v>
      </c>
      <c r="F27" s="46"/>
      <c r="G27" s="46"/>
      <c r="L27" s="18">
        <f>SUM(L24:L26)</f>
        <v>11908966.15</v>
      </c>
      <c r="M27" s="18">
        <f>SUM(M24:M26)</f>
        <v>25101426.710000001</v>
      </c>
    </row>
    <row r="28" spans="1:18" ht="12.75" customHeight="1" x14ac:dyDescent="0.2">
      <c r="A28" s="16" t="s">
        <v>28</v>
      </c>
    </row>
    <row r="29" spans="1:18" ht="12.75" customHeight="1" x14ac:dyDescent="0.2">
      <c r="A29" s="16"/>
      <c r="M29" s="18">
        <f>M27-L27</f>
        <v>13192460.560000001</v>
      </c>
    </row>
    <row r="30" spans="1:18" ht="11.25" customHeight="1" x14ac:dyDescent="0.2">
      <c r="A30" s="1" t="s">
        <v>12</v>
      </c>
    </row>
    <row r="31" spans="1:18" ht="7.5" customHeight="1" x14ac:dyDescent="0.2">
      <c r="A31" s="78" t="s">
        <v>13</v>
      </c>
      <c r="B31" s="78"/>
      <c r="C31" s="78"/>
      <c r="D31" s="78"/>
      <c r="E31" s="78"/>
      <c r="F31" s="21"/>
    </row>
    <row r="32" spans="1:18" x14ac:dyDescent="0.2">
      <c r="A32" s="78"/>
      <c r="B32" s="78"/>
      <c r="C32" s="78"/>
      <c r="D32" s="78"/>
      <c r="E32" s="78"/>
      <c r="F32" s="21"/>
    </row>
    <row r="33" spans="1:6" ht="24.75" customHeight="1" x14ac:dyDescent="0.2">
      <c r="A33" s="78"/>
      <c r="B33" s="78"/>
      <c r="C33" s="78"/>
      <c r="D33" s="78"/>
      <c r="E33" s="78"/>
      <c r="F33" s="21"/>
    </row>
    <row r="34" spans="1:6" ht="42.75" customHeight="1" x14ac:dyDescent="0.2">
      <c r="A34" s="56" t="s">
        <v>14</v>
      </c>
      <c r="B34" s="56"/>
      <c r="C34" s="56"/>
      <c r="D34" s="56"/>
      <c r="E34" s="56"/>
      <c r="F34" s="22"/>
    </row>
    <row r="36" spans="1:6" ht="14.25" x14ac:dyDescent="0.2">
      <c r="C36" s="38"/>
    </row>
    <row r="39" spans="1:6" ht="16.5" customHeight="1" x14ac:dyDescent="0.25">
      <c r="D39" s="12"/>
    </row>
    <row r="40" spans="1:6" ht="15.75" x14ac:dyDescent="0.25">
      <c r="C40" s="17"/>
      <c r="D40" s="12"/>
    </row>
    <row r="41" spans="1:6" x14ac:dyDescent="0.2">
      <c r="D41" s="14"/>
    </row>
    <row r="42" spans="1:6" x14ac:dyDescent="0.2">
      <c r="D42" s="2"/>
    </row>
    <row r="43" spans="1:6" x14ac:dyDescent="0.2">
      <c r="D43" s="2"/>
    </row>
  </sheetData>
  <sheetProtection algorithmName="SHA-512" hashValue="3Z8ArWGyQRHaQYggu9LfBMMbW1sQFkIxZqpm/c7ZhnU6v5GGpOoEj73jZ+ivpVySXhHxjWmYULw7gezT28PVNQ==" saltValue="3ZAaHVlXZs85hlVRS5FKUw==" spinCount="100000" sheet="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0000" scale="97"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20"/>
  <sheetViews>
    <sheetView workbookViewId="0">
      <selection activeCell="Q17" sqref="Q17"/>
    </sheetView>
  </sheetViews>
  <sheetFormatPr defaultRowHeight="15.75" x14ac:dyDescent="0.25"/>
  <cols>
    <col min="1" max="2" width="9.140625" style="5"/>
    <col min="3" max="3" width="16" style="5" customWidth="1"/>
    <col min="4" max="4" width="9.140625" style="5"/>
    <col min="5" max="5" width="13.28515625" style="5" bestFit="1" customWidth="1"/>
    <col min="6" max="6" width="15.42578125" style="5" customWidth="1"/>
    <col min="7" max="8" width="9.140625" style="5"/>
    <col min="9" max="9" width="12.140625" style="5" customWidth="1"/>
    <col min="10" max="12" width="9.140625" style="5"/>
    <col min="13" max="13" width="11.5703125" style="5" bestFit="1" customWidth="1"/>
    <col min="14" max="16384" width="9.140625" style="5"/>
  </cols>
  <sheetData>
    <row r="2" spans="1:10" x14ac:dyDescent="0.25">
      <c r="A2" s="88" t="s">
        <v>18</v>
      </c>
      <c r="B2" s="88"/>
      <c r="C2" s="88"/>
      <c r="E2" s="88" t="s">
        <v>17</v>
      </c>
      <c r="F2" s="88"/>
    </row>
    <row r="3" spans="1:10" x14ac:dyDescent="0.25">
      <c r="A3" s="5">
        <v>508.23</v>
      </c>
      <c r="B3" s="5">
        <v>53</v>
      </c>
      <c r="C3" s="6">
        <f>A3*B3</f>
        <v>26936.190000000002</v>
      </c>
      <c r="E3" s="5">
        <v>22</v>
      </c>
      <c r="F3" s="6">
        <f>E3*90.91</f>
        <v>2000.02</v>
      </c>
      <c r="G3" s="5" t="s">
        <v>20</v>
      </c>
    </row>
    <row r="4" spans="1:10" x14ac:dyDescent="0.25">
      <c r="A4" s="5">
        <v>472.77</v>
      </c>
      <c r="B4" s="5">
        <v>68</v>
      </c>
      <c r="C4" s="6">
        <f t="shared" ref="C4:C6" si="0">A4*B4</f>
        <v>32148.36</v>
      </c>
      <c r="E4" s="5">
        <v>20</v>
      </c>
      <c r="F4" s="6">
        <f t="shared" ref="F4:F5" si="1">E4*90.91</f>
        <v>1818.1999999999998</v>
      </c>
      <c r="G4" s="5" t="s">
        <v>21</v>
      </c>
    </row>
    <row r="5" spans="1:10" x14ac:dyDescent="0.25">
      <c r="A5" s="5">
        <v>409.09</v>
      </c>
      <c r="B5" s="5">
        <v>784</v>
      </c>
      <c r="C5" s="6">
        <f t="shared" si="0"/>
        <v>320726.56</v>
      </c>
      <c r="E5" s="5">
        <v>21</v>
      </c>
      <c r="F5" s="7">
        <f t="shared" si="1"/>
        <v>1909.11</v>
      </c>
      <c r="G5" s="5" t="s">
        <v>22</v>
      </c>
    </row>
    <row r="6" spans="1:10" x14ac:dyDescent="0.25">
      <c r="A6" s="5">
        <v>784.31</v>
      </c>
      <c r="B6" s="5">
        <v>2</v>
      </c>
      <c r="C6" s="7">
        <f t="shared" si="0"/>
        <v>1568.62</v>
      </c>
      <c r="F6" s="8">
        <f>SUM(F3:F5)</f>
        <v>5727.33</v>
      </c>
      <c r="G6" s="5" t="s">
        <v>23</v>
      </c>
    </row>
    <row r="7" spans="1:10" x14ac:dyDescent="0.25">
      <c r="C7" s="9">
        <f>SUM(C3:C6)</f>
        <v>381379.73</v>
      </c>
    </row>
    <row r="8" spans="1:10" x14ac:dyDescent="0.25">
      <c r="F8" s="13">
        <f>F6*907</f>
        <v>5194688.3099999996</v>
      </c>
      <c r="G8" s="5" t="s">
        <v>24</v>
      </c>
    </row>
    <row r="10" spans="1:10" ht="16.5" thickBot="1" x14ac:dyDescent="0.3">
      <c r="A10" s="88" t="s">
        <v>19</v>
      </c>
      <c r="B10" s="88"/>
      <c r="C10" s="88"/>
      <c r="E10" s="10" t="s">
        <v>26</v>
      </c>
      <c r="F10" s="11">
        <f>F8*3</f>
        <v>15584064.93</v>
      </c>
    </row>
    <row r="11" spans="1:10" ht="16.5" thickTop="1" x14ac:dyDescent="0.25">
      <c r="A11" s="5">
        <v>609.88</v>
      </c>
      <c r="B11" s="5">
        <v>383</v>
      </c>
      <c r="C11" s="6">
        <f>A11*B11</f>
        <v>233584.04</v>
      </c>
    </row>
    <row r="12" spans="1:10" x14ac:dyDescent="0.25">
      <c r="A12" s="5">
        <v>567.32000000000005</v>
      </c>
      <c r="B12" s="5">
        <v>76</v>
      </c>
      <c r="C12" s="6">
        <f t="shared" ref="C12:C14" si="2">A12*B12</f>
        <v>43116.320000000007</v>
      </c>
    </row>
    <row r="13" spans="1:10" x14ac:dyDescent="0.25">
      <c r="A13" s="5">
        <v>490.91</v>
      </c>
      <c r="B13" s="5">
        <v>1217</v>
      </c>
      <c r="C13" s="12">
        <f t="shared" si="2"/>
        <v>597437.47000000009</v>
      </c>
      <c r="F13" s="10"/>
      <c r="J13" s="10"/>
    </row>
    <row r="14" spans="1:10" x14ac:dyDescent="0.25">
      <c r="A14" s="5">
        <v>784.31</v>
      </c>
      <c r="C14" s="7">
        <f t="shared" si="2"/>
        <v>0</v>
      </c>
    </row>
    <row r="15" spans="1:10" x14ac:dyDescent="0.25">
      <c r="C15" s="9">
        <f>SUM(C11:C14)</f>
        <v>874137.83000000007</v>
      </c>
    </row>
    <row r="17" spans="1:4" x14ac:dyDescent="0.25">
      <c r="C17" s="9">
        <f>SUM(C7,C15)</f>
        <v>1255517.56</v>
      </c>
      <c r="D17" s="5" t="s">
        <v>24</v>
      </c>
    </row>
    <row r="19" spans="1:4" ht="16.5" thickBot="1" x14ac:dyDescent="0.3">
      <c r="A19" s="88" t="s">
        <v>25</v>
      </c>
      <c r="B19" s="88"/>
      <c r="C19" s="11">
        <f>C17*3</f>
        <v>3766552.68</v>
      </c>
    </row>
    <row r="20" spans="1:4" ht="16.5" thickTop="1" x14ac:dyDescent="0.25"/>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cp:lastModifiedBy>
  <cp:lastPrinted>2022-12-05T02:07:37Z</cp:lastPrinted>
  <dcterms:created xsi:type="dcterms:W3CDTF">2013-07-17T06:14:33Z</dcterms:created>
  <dcterms:modified xsi:type="dcterms:W3CDTF">2023-01-13T00:46:58Z</dcterms:modified>
</cp:coreProperties>
</file>