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240" yWindow="75" windowWidth="19440" windowHeight="7935"/>
  </bookViews>
  <sheets>
    <sheet name="MANPOWER.COMPLEMENT" sheetId="2" r:id="rId1"/>
    <sheet name="Sheet3" sheetId="3" state="hidden" r:id="rId2"/>
  </sheets>
  <calcPr calcId="125725"/>
</workbook>
</file>

<file path=xl/calcChain.xml><?xml version="1.0" encoding="utf-8"?>
<calcChain xmlns="http://schemas.openxmlformats.org/spreadsheetml/2006/main">
  <c r="E22" i="2"/>
  <c r="D22"/>
  <c r="C22"/>
  <c r="C18"/>
  <c r="E18" s="1"/>
  <c r="E11"/>
  <c r="E14"/>
  <c r="M29" l="1"/>
  <c r="M27"/>
  <c r="L27"/>
  <c r="I17" l="1"/>
  <c r="H17"/>
  <c r="G17"/>
  <c r="J17" l="1"/>
  <c r="C12" i="3"/>
  <c r="C13"/>
  <c r="C14"/>
  <c r="C11"/>
  <c r="C4"/>
  <c r="C5"/>
  <c r="C6"/>
  <c r="C3"/>
  <c r="C7" l="1"/>
  <c r="C17" s="1"/>
  <c r="C19" s="1"/>
  <c r="C15"/>
  <c r="F4"/>
  <c r="F5"/>
  <c r="F3"/>
  <c r="F6" l="1"/>
  <c r="F8" s="1"/>
  <c r="F10" s="1"/>
</calcChain>
</file>

<file path=xl/sharedStrings.xml><?xml version="1.0" encoding="utf-8"?>
<sst xmlns="http://schemas.openxmlformats.org/spreadsheetml/2006/main" count="45" uniqueCount="44">
  <si>
    <t>MANPOWER COMPLEMENT</t>
  </si>
  <si>
    <t xml:space="preserve">Nature of Appointment or Employment
 </t>
  </si>
  <si>
    <t>Republic of the Philippines</t>
  </si>
  <si>
    <t xml:space="preserve">Number </t>
  </si>
  <si>
    <t>Compensation and Other Benefits</t>
  </si>
  <si>
    <t>Salaries and Wages</t>
  </si>
  <si>
    <t>Other Monetary Benefits</t>
  </si>
  <si>
    <t xml:space="preserve">Total </t>
  </si>
  <si>
    <t>I. Permanent</t>
  </si>
  <si>
    <t xml:space="preserve">Grand Total </t>
  </si>
  <si>
    <t>FDP Form 13- Manpower Complement</t>
  </si>
  <si>
    <t>We hereby certify that we have reviewed the contents and hereby attest to the veracity and correctness of the data or information contained in this document.</t>
  </si>
  <si>
    <t>Notes:</t>
  </si>
  <si>
    <r>
      <t>1. Contractual personnel are those whose employment in the government is in accordance with a special contract to undertake a specific work or job, requiring special or technical skills not available in the employing agency, to be accomplished within a specific period, which in no case shall exceed one year, and performs or accomplishes the specific work or job, under his own responsibility with a minimum of direction and supervision from the hiring agency.</t>
    </r>
    <r>
      <rPr>
        <i/>
        <sz val="10"/>
        <color theme="1"/>
        <rFont val="Calibri"/>
        <family val="2"/>
        <scheme val="minor"/>
      </rPr>
      <t xml:space="preserve"> (Source: PRESIDENTIAL DECREE No. 807 October 6, 1975)</t>
    </r>
  </si>
  <si>
    <r>
      <t>2. Contract of Services/Job Orders are employees whose services rendered are not considered governments services and do not enjoy the benefits enjoyed by government employees. The job order covers piece work or intermittent job of short duration not exceeding six months on a daily basis.</t>
    </r>
    <r>
      <rPr>
        <i/>
        <sz val="10"/>
        <color theme="1"/>
        <rFont val="Calibri"/>
        <family val="2"/>
        <scheme val="minor"/>
      </rPr>
      <t xml:space="preserve"> (Source: Omnibus Rules Implementing Book V of E.O. No. 292 and Other Pertinent Civil Service Laws)</t>
    </r>
    <r>
      <rPr>
        <sz val="10"/>
        <color theme="1"/>
        <rFont val="Calibri"/>
        <family val="2"/>
        <scheme val="minor"/>
      </rPr>
      <t xml:space="preserve">
</t>
    </r>
  </si>
  <si>
    <t>JANETTE C. ASIS</t>
  </si>
  <si>
    <t>Governor</t>
  </si>
  <si>
    <t>Province, City or Municipality: Province of Pangasinan</t>
  </si>
  <si>
    <t>PERA</t>
  </si>
  <si>
    <t>CASUAL SALARY</t>
  </si>
  <si>
    <t>JOB ORDER SALARY</t>
  </si>
  <si>
    <t>JAN</t>
  </si>
  <si>
    <t>FEB</t>
  </si>
  <si>
    <t>MAR</t>
  </si>
  <si>
    <t>*907</t>
  </si>
  <si>
    <t>*3months</t>
  </si>
  <si>
    <t>Salary Casual &amp; JO</t>
  </si>
  <si>
    <t>PERA Casual</t>
  </si>
  <si>
    <t>PGDH-Human Resource Management</t>
  </si>
  <si>
    <t>and Development Officer</t>
  </si>
  <si>
    <t>II. Casual</t>
  </si>
  <si>
    <t>III. Job Order/Contract of Service/Consultant</t>
  </si>
  <si>
    <t>RA</t>
  </si>
  <si>
    <t>HONORARIA</t>
  </si>
  <si>
    <t>CONSULTABCY</t>
  </si>
  <si>
    <t>TOTAL</t>
  </si>
  <si>
    <t>HON. AMADO I. ESPINO, III</t>
  </si>
  <si>
    <t>Provincial Accountant</t>
  </si>
  <si>
    <t>ARTURO V. SORIANO,CPA</t>
  </si>
  <si>
    <t>MARCH</t>
  </si>
  <si>
    <t>JUNE</t>
  </si>
  <si>
    <t>Budget Year 2019</t>
  </si>
  <si>
    <t>3rd Quarter</t>
  </si>
  <si>
    <t>Job Order = 2,142      Consultant = 184</t>
  </si>
</sst>
</file>

<file path=xl/styles.xml><?xml version="1.0" encoding="utf-8"?>
<styleSheet xmlns="http://schemas.openxmlformats.org/spreadsheetml/2006/main">
  <numFmts count="1">
    <numFmt numFmtId="43" formatCode="_(* #,##0.00_);_(* \(#,##0.00\);_(* &quot;-&quot;??_);_(@_)"/>
  </numFmts>
  <fonts count="13">
    <font>
      <sz val="11"/>
      <color theme="1"/>
      <name val="Calibri"/>
      <family val="2"/>
      <scheme val="minor"/>
    </font>
    <font>
      <sz val="10"/>
      <color theme="1"/>
      <name val="Calibri"/>
      <family val="2"/>
      <scheme val="minor"/>
    </font>
    <font>
      <b/>
      <sz val="10"/>
      <color theme="1"/>
      <name val="Calibri"/>
      <family val="2"/>
      <scheme val="minor"/>
    </font>
    <font>
      <b/>
      <sz val="12"/>
      <color theme="1"/>
      <name val="Calibri"/>
      <family val="2"/>
      <scheme val="minor"/>
    </font>
    <font>
      <i/>
      <sz val="10"/>
      <color theme="1"/>
      <name val="Calibri"/>
      <family val="2"/>
      <scheme val="minor"/>
    </font>
    <font>
      <sz val="10"/>
      <color rgb="FFFF0000"/>
      <name val="Calibri"/>
      <family val="2"/>
      <scheme val="minor"/>
    </font>
    <font>
      <sz val="11"/>
      <color theme="1"/>
      <name val="Calibri"/>
      <family val="2"/>
      <scheme val="minor"/>
    </font>
    <font>
      <sz val="12"/>
      <color theme="1"/>
      <name val="Calibri"/>
      <family val="2"/>
      <scheme val="minor"/>
    </font>
    <font>
      <b/>
      <i/>
      <sz val="12"/>
      <color theme="1"/>
      <name val="Calibri"/>
      <family val="2"/>
      <scheme val="minor"/>
    </font>
    <font>
      <sz val="10"/>
      <name val="Calibri"/>
      <family val="2"/>
      <scheme val="minor"/>
    </font>
    <font>
      <b/>
      <sz val="11"/>
      <color theme="1"/>
      <name val="Calibri"/>
      <family val="2"/>
      <scheme val="minor"/>
    </font>
    <font>
      <sz val="11"/>
      <color theme="1"/>
      <name val="Arial"/>
      <family val="2"/>
    </font>
    <font>
      <b/>
      <sz val="14"/>
      <color theme="1"/>
      <name val="Calibri"/>
      <family val="2"/>
      <scheme val="minor"/>
    </font>
  </fonts>
  <fills count="2">
    <fill>
      <patternFill patternType="none"/>
    </fill>
    <fill>
      <patternFill patternType="gray125"/>
    </fill>
  </fills>
  <borders count="24">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ouble">
        <color indexed="64"/>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s>
  <cellStyleXfs count="2">
    <xf numFmtId="0" fontId="0" fillId="0" borderId="0"/>
    <xf numFmtId="43" fontId="6" fillId="0" borderId="0" applyFont="0" applyFill="0" applyBorder="0" applyAlignment="0" applyProtection="0"/>
  </cellStyleXfs>
  <cellXfs count="85">
    <xf numFmtId="0" fontId="0" fillId="0" borderId="0" xfId="0"/>
    <xf numFmtId="0" fontId="1" fillId="0" borderId="0" xfId="0" applyFont="1"/>
    <xf numFmtId="0" fontId="1" fillId="0" borderId="0" xfId="0" applyFont="1" applyBorder="1"/>
    <xf numFmtId="0" fontId="4" fillId="0" borderId="0" xfId="0" applyFont="1" applyBorder="1" applyAlignment="1">
      <alignment horizontal="center"/>
    </xf>
    <xf numFmtId="0" fontId="5" fillId="0" borderId="0" xfId="0" applyFont="1"/>
    <xf numFmtId="0" fontId="2" fillId="0" borderId="0" xfId="0" applyFont="1" applyAlignment="1">
      <alignment horizontal="center"/>
    </xf>
    <xf numFmtId="0" fontId="7" fillId="0" borderId="0" xfId="0" applyFont="1"/>
    <xf numFmtId="43" fontId="7" fillId="0" borderId="0" xfId="1" applyFont="1"/>
    <xf numFmtId="43" fontId="7" fillId="0" borderId="1" xfId="1" applyFont="1" applyBorder="1"/>
    <xf numFmtId="43" fontId="7" fillId="0" borderId="0" xfId="0" applyNumberFormat="1" applyFont="1"/>
    <xf numFmtId="43" fontId="3" fillId="0" borderId="0" xfId="0" applyNumberFormat="1" applyFont="1"/>
    <xf numFmtId="0" fontId="3" fillId="0" borderId="0" xfId="0" applyFont="1"/>
    <xf numFmtId="43" fontId="3" fillId="0" borderId="5" xfId="0" applyNumberFormat="1" applyFont="1" applyBorder="1"/>
    <xf numFmtId="43" fontId="7" fillId="0" borderId="0" xfId="1" applyFont="1" applyBorder="1"/>
    <xf numFmtId="43" fontId="3" fillId="0" borderId="0" xfId="0" applyNumberFormat="1" applyFont="1" applyBorder="1"/>
    <xf numFmtId="43" fontId="1" fillId="0" borderId="0" xfId="0" applyNumberFormat="1" applyFont="1" applyBorder="1"/>
    <xf numFmtId="0" fontId="1" fillId="0" borderId="0" xfId="0" applyFont="1" applyBorder="1" applyAlignment="1">
      <alignment horizontal="center"/>
    </xf>
    <xf numFmtId="0" fontId="1" fillId="0" borderId="0" xfId="0" applyFont="1" applyAlignment="1">
      <alignment horizontal="center"/>
    </xf>
    <xf numFmtId="43" fontId="1" fillId="0" borderId="0" xfId="1" applyFont="1"/>
    <xf numFmtId="43" fontId="1" fillId="0" borderId="0" xfId="0" applyNumberFormat="1" applyFont="1"/>
    <xf numFmtId="43" fontId="5" fillId="0" borderId="0" xfId="0" applyNumberFormat="1" applyFont="1"/>
    <xf numFmtId="43" fontId="1" fillId="0" borderId="0" xfId="1" applyFont="1" applyBorder="1" applyAlignment="1">
      <alignment vertical="center"/>
    </xf>
    <xf numFmtId="0" fontId="1" fillId="0" borderId="0" xfId="0" applyFont="1" applyAlignment="1">
      <alignment horizontal="left" wrapText="1"/>
    </xf>
    <xf numFmtId="0" fontId="1" fillId="0" borderId="0" xfId="0" applyFont="1" applyAlignment="1">
      <alignment horizontal="left" vertical="top" wrapText="1"/>
    </xf>
    <xf numFmtId="0" fontId="3" fillId="0" borderId="0" xfId="0" applyFont="1" applyBorder="1" applyAlignment="1">
      <alignment horizontal="center"/>
    </xf>
    <xf numFmtId="0" fontId="1" fillId="0" borderId="0" xfId="0" applyFont="1" applyBorder="1" applyAlignment="1">
      <alignment horizontal="center"/>
    </xf>
    <xf numFmtId="0" fontId="2" fillId="0" borderId="0" xfId="0" applyFont="1" applyBorder="1" applyAlignment="1">
      <alignment horizontal="center" vertical="center"/>
    </xf>
    <xf numFmtId="43" fontId="1" fillId="0" borderId="0" xfId="1" applyFont="1" applyBorder="1" applyAlignment="1">
      <alignment horizontal="center" vertical="center"/>
    </xf>
    <xf numFmtId="43" fontId="1" fillId="0" borderId="0" xfId="0" applyNumberFormat="1" applyFont="1" applyBorder="1" applyAlignment="1">
      <alignment horizontal="center" vertical="center"/>
    </xf>
    <xf numFmtId="43" fontId="3" fillId="0" borderId="0" xfId="1" applyFont="1" applyBorder="1"/>
    <xf numFmtId="0" fontId="9" fillId="0" borderId="0" xfId="0" applyFont="1"/>
    <xf numFmtId="43" fontId="9" fillId="0" borderId="0" xfId="0" applyNumberFormat="1" applyFont="1"/>
    <xf numFmtId="43" fontId="9" fillId="0" borderId="0" xfId="1" applyFont="1"/>
    <xf numFmtId="0" fontId="1" fillId="0" borderId="0" xfId="0" applyFont="1" applyBorder="1" applyAlignment="1">
      <alignment horizontal="center"/>
    </xf>
    <xf numFmtId="0" fontId="10" fillId="0" borderId="0" xfId="0" applyFont="1" applyBorder="1" applyAlignment="1">
      <alignment horizontal="center"/>
    </xf>
    <xf numFmtId="0" fontId="0" fillId="0" borderId="0" xfId="0" applyFont="1"/>
    <xf numFmtId="0" fontId="1" fillId="0" borderId="0" xfId="0" applyFont="1" applyBorder="1" applyAlignment="1">
      <alignment horizontal="center"/>
    </xf>
    <xf numFmtId="0" fontId="8" fillId="0" borderId="20" xfId="0" applyFont="1" applyBorder="1" applyAlignment="1">
      <alignment horizontal="center"/>
    </xf>
    <xf numFmtId="0" fontId="3" fillId="0" borderId="11" xfId="0" applyFont="1" applyBorder="1" applyAlignment="1">
      <alignment horizontal="center"/>
    </xf>
    <xf numFmtId="43" fontId="3" fillId="0" borderId="11" xfId="0" applyNumberFormat="1" applyFont="1" applyBorder="1"/>
    <xf numFmtId="43" fontId="3" fillId="0" borderId="21" xfId="1" applyFont="1" applyBorder="1"/>
    <xf numFmtId="43" fontId="11" fillId="0" borderId="0" xfId="0" applyNumberFormat="1" applyFont="1" applyFill="1"/>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22" xfId="0" applyFont="1" applyBorder="1" applyAlignment="1">
      <alignment horizontal="center" wrapText="1"/>
    </xf>
    <xf numFmtId="0" fontId="3" fillId="0" borderId="23" xfId="0" applyFont="1" applyBorder="1" applyAlignment="1">
      <alignment horizontal="center" wrapText="1"/>
    </xf>
    <xf numFmtId="0" fontId="3" fillId="0" borderId="6" xfId="0" applyFont="1" applyBorder="1" applyAlignment="1">
      <alignment horizontal="center" vertical="center"/>
    </xf>
    <xf numFmtId="0" fontId="3" fillId="0" borderId="10" xfId="0" applyFont="1" applyBorder="1" applyAlignment="1">
      <alignment horizontal="center" vertical="center"/>
    </xf>
    <xf numFmtId="0" fontId="3" fillId="0" borderId="9" xfId="0" applyFont="1" applyBorder="1" applyAlignment="1">
      <alignment horizontal="center" vertical="center"/>
    </xf>
    <xf numFmtId="0" fontId="3" fillId="0" borderId="13" xfId="0" applyFont="1" applyBorder="1" applyAlignment="1">
      <alignment horizontal="center" vertical="center"/>
    </xf>
    <xf numFmtId="0" fontId="1" fillId="0" borderId="0" xfId="0" applyFont="1" applyAlignment="1">
      <alignment horizontal="left" vertical="top" wrapText="1"/>
    </xf>
    <xf numFmtId="0" fontId="7" fillId="0" borderId="14" xfId="0" applyFont="1" applyBorder="1" applyAlignment="1">
      <alignment horizontal="left" vertical="center" wrapText="1"/>
    </xf>
    <xf numFmtId="0" fontId="7" fillId="0" borderId="16" xfId="0" applyFont="1" applyBorder="1" applyAlignment="1">
      <alignment horizontal="left" vertical="center" wrapText="1"/>
    </xf>
    <xf numFmtId="3" fontId="3" fillId="0" borderId="3" xfId="0" applyNumberFormat="1"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43" fontId="7" fillId="0" borderId="3" xfId="1" applyFont="1" applyBorder="1" applyAlignment="1">
      <alignment horizontal="center" vertical="center"/>
    </xf>
    <xf numFmtId="0" fontId="0" fillId="0" borderId="3" xfId="0" applyBorder="1"/>
    <xf numFmtId="0" fontId="0" fillId="0" borderId="4" xfId="0" applyBorder="1"/>
    <xf numFmtId="43" fontId="7" fillId="0" borderId="4" xfId="1" applyFont="1" applyBorder="1" applyAlignment="1">
      <alignment horizontal="center" vertical="center"/>
    </xf>
    <xf numFmtId="43" fontId="7" fillId="0" borderId="15" xfId="1" applyFont="1" applyBorder="1" applyAlignment="1">
      <alignment horizontal="center" vertical="center"/>
    </xf>
    <xf numFmtId="43" fontId="7" fillId="0" borderId="17" xfId="1" applyFont="1" applyBorder="1" applyAlignment="1">
      <alignment horizontal="center" vertical="center"/>
    </xf>
    <xf numFmtId="0" fontId="7" fillId="0" borderId="18" xfId="0" applyFont="1" applyBorder="1" applyAlignment="1">
      <alignment horizontal="left" vertical="center"/>
    </xf>
    <xf numFmtId="0" fontId="7" fillId="0" borderId="14" xfId="0" applyFont="1" applyBorder="1" applyAlignment="1">
      <alignment horizontal="left" vertical="center"/>
    </xf>
    <xf numFmtId="0" fontId="7" fillId="0" borderId="16" xfId="0" applyFont="1" applyBorder="1" applyAlignment="1">
      <alignment horizontal="left" vertical="center"/>
    </xf>
    <xf numFmtId="3" fontId="3" fillId="0" borderId="2" xfId="0" applyNumberFormat="1" applyFont="1" applyBorder="1" applyAlignment="1">
      <alignment horizontal="center" vertical="center"/>
    </xf>
    <xf numFmtId="43" fontId="7" fillId="0" borderId="2" xfId="1" applyFont="1" applyBorder="1" applyAlignment="1">
      <alignment horizontal="center" vertical="center"/>
    </xf>
    <xf numFmtId="43" fontId="7" fillId="0" borderId="19" xfId="0" applyNumberFormat="1" applyFont="1" applyBorder="1" applyAlignment="1">
      <alignment horizontal="center" vertical="center"/>
    </xf>
    <xf numFmtId="43" fontId="7" fillId="0" borderId="15" xfId="0" applyNumberFormat="1" applyFont="1" applyBorder="1" applyAlignment="1">
      <alignment horizontal="center" vertical="center"/>
    </xf>
    <xf numFmtId="43" fontId="7" fillId="0" borderId="17" xfId="0" applyNumberFormat="1" applyFont="1" applyBorder="1" applyAlignment="1">
      <alignment horizontal="center" vertical="center"/>
    </xf>
    <xf numFmtId="0" fontId="12" fillId="0" borderId="0" xfId="0" applyFont="1" applyBorder="1" applyAlignment="1">
      <alignment horizontal="center"/>
    </xf>
    <xf numFmtId="0" fontId="1" fillId="0" borderId="0" xfId="0" applyFont="1" applyBorder="1" applyAlignment="1">
      <alignment horizontal="center"/>
    </xf>
    <xf numFmtId="0" fontId="1" fillId="0" borderId="0" xfId="0" applyFont="1" applyAlignment="1">
      <alignment horizontal="left" wrapText="1"/>
    </xf>
    <xf numFmtId="0" fontId="0" fillId="0" borderId="18" xfId="0" applyFont="1" applyBorder="1" applyAlignment="1">
      <alignment horizontal="left" vertical="center"/>
    </xf>
    <xf numFmtId="0" fontId="0" fillId="0" borderId="14" xfId="0" applyFont="1" applyBorder="1" applyAlignment="1">
      <alignment horizontal="left" vertical="center"/>
    </xf>
    <xf numFmtId="0" fontId="0" fillId="0" borderId="16" xfId="0" applyFont="1" applyBorder="1" applyAlignment="1">
      <alignment horizontal="left" vertical="center"/>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43" fontId="1" fillId="0" borderId="2" xfId="1" applyFont="1" applyBorder="1" applyAlignment="1">
      <alignment horizontal="center" vertical="center"/>
    </xf>
    <xf numFmtId="43" fontId="1" fillId="0" borderId="3" xfId="1" applyFont="1" applyBorder="1" applyAlignment="1">
      <alignment horizontal="center" vertical="center"/>
    </xf>
    <xf numFmtId="43" fontId="1" fillId="0" borderId="4" xfId="1" applyFont="1" applyBorder="1" applyAlignment="1">
      <alignment horizontal="center" vertical="center"/>
    </xf>
    <xf numFmtId="0" fontId="3" fillId="0" borderId="0" xfId="0" applyFont="1" applyAlignment="1">
      <alignment horizontal="center"/>
    </xf>
  </cellXfs>
  <cellStyles count="2">
    <cellStyle name="Comma" xfId="1" builtinId="3"/>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M43"/>
  <sheetViews>
    <sheetView tabSelected="1" showWhiteSpace="0" zoomScale="115" zoomScaleNormal="115" workbookViewId="0">
      <selection activeCell="C14" sqref="C14:C17"/>
    </sheetView>
  </sheetViews>
  <sheetFormatPr defaultRowHeight="12.75"/>
  <cols>
    <col min="1" max="1" width="40" style="1" customWidth="1"/>
    <col min="2" max="2" width="27.28515625" style="1" customWidth="1"/>
    <col min="3" max="3" width="32.42578125" style="1" customWidth="1"/>
    <col min="4" max="4" width="28.42578125" style="1" customWidth="1"/>
    <col min="5" max="5" width="28.28515625" style="1" customWidth="1"/>
    <col min="6" max="6" width="28.28515625" style="1" hidden="1" customWidth="1"/>
    <col min="7" max="7" width="18" style="4" hidden="1" customWidth="1"/>
    <col min="8" max="8" width="19.5703125" style="1" hidden="1" customWidth="1"/>
    <col min="9" max="9" width="18.85546875" style="1" hidden="1" customWidth="1"/>
    <col min="10" max="10" width="16.140625" style="1" hidden="1" customWidth="1"/>
    <col min="11" max="11" width="0" style="1" hidden="1" customWidth="1"/>
    <col min="12" max="12" width="23" style="1" hidden="1" customWidth="1"/>
    <col min="13" max="13" width="22.7109375" style="1" hidden="1" customWidth="1"/>
    <col min="14" max="14" width="0" style="1" hidden="1" customWidth="1"/>
    <col min="15" max="16384" width="9.140625" style="1"/>
  </cols>
  <sheetData>
    <row r="1" spans="1:10">
      <c r="A1" s="1" t="s">
        <v>10</v>
      </c>
    </row>
    <row r="2" spans="1:10" ht="11.25" customHeight="1"/>
    <row r="3" spans="1:10" ht="18.75">
      <c r="A3" s="72" t="s">
        <v>0</v>
      </c>
      <c r="B3" s="72"/>
      <c r="C3" s="72"/>
      <c r="D3" s="72"/>
      <c r="E3" s="72"/>
      <c r="F3" s="24"/>
    </row>
    <row r="4" spans="1:10">
      <c r="A4" s="73" t="s">
        <v>2</v>
      </c>
      <c r="B4" s="73"/>
      <c r="C4" s="73"/>
      <c r="D4" s="73"/>
      <c r="E4" s="73"/>
      <c r="F4" s="25"/>
    </row>
    <row r="5" spans="1:10">
      <c r="A5" s="73" t="s">
        <v>41</v>
      </c>
      <c r="B5" s="73"/>
      <c r="C5" s="73"/>
      <c r="D5" s="73"/>
      <c r="E5" s="73"/>
      <c r="F5" s="25"/>
    </row>
    <row r="6" spans="1:10">
      <c r="A6" s="73" t="s">
        <v>42</v>
      </c>
      <c r="B6" s="73"/>
      <c r="C6" s="73"/>
      <c r="D6" s="73"/>
      <c r="E6" s="73"/>
      <c r="F6" s="25"/>
    </row>
    <row r="7" spans="1:10">
      <c r="A7" s="73" t="s">
        <v>17</v>
      </c>
      <c r="B7" s="73"/>
      <c r="C7" s="73"/>
      <c r="D7" s="73"/>
      <c r="E7" s="73"/>
      <c r="F7" s="25"/>
    </row>
    <row r="8" spans="1:10" ht="11.25" customHeight="1" thickBot="1">
      <c r="A8" s="2"/>
      <c r="B8" s="2"/>
      <c r="C8" s="2"/>
      <c r="D8" s="2"/>
      <c r="E8" s="2"/>
      <c r="F8" s="2"/>
    </row>
    <row r="9" spans="1:10" ht="36.75" customHeight="1">
      <c r="A9" s="46" t="s">
        <v>1</v>
      </c>
      <c r="B9" s="48" t="s">
        <v>3</v>
      </c>
      <c r="C9" s="44" t="s">
        <v>4</v>
      </c>
      <c r="D9" s="45"/>
      <c r="E9" s="50" t="s">
        <v>7</v>
      </c>
      <c r="F9" s="26"/>
      <c r="G9" s="30">
        <v>1</v>
      </c>
      <c r="H9" s="1">
        <v>2</v>
      </c>
      <c r="I9" s="1">
        <v>3</v>
      </c>
      <c r="J9" s="17" t="s">
        <v>35</v>
      </c>
    </row>
    <row r="10" spans="1:10" ht="16.5" thickBot="1">
      <c r="A10" s="47"/>
      <c r="B10" s="49"/>
      <c r="C10" s="42" t="s">
        <v>5</v>
      </c>
      <c r="D10" s="43" t="s">
        <v>6</v>
      </c>
      <c r="E10" s="51"/>
      <c r="F10" s="26"/>
      <c r="G10" s="30"/>
    </row>
    <row r="11" spans="1:10" ht="18" customHeight="1">
      <c r="A11" s="53" t="s">
        <v>8</v>
      </c>
      <c r="B11" s="55">
        <v>1526</v>
      </c>
      <c r="C11" s="58">
        <v>117732147</v>
      </c>
      <c r="D11" s="58">
        <v>11949210.82</v>
      </c>
      <c r="E11" s="62">
        <f>SUM(C11:D13)</f>
        <v>129681357.81999999</v>
      </c>
      <c r="F11" s="27"/>
      <c r="G11" s="31"/>
      <c r="H11" s="17"/>
      <c r="I11" s="17"/>
    </row>
    <row r="12" spans="1:10" ht="12.75" customHeight="1">
      <c r="A12" s="53"/>
      <c r="B12" s="56"/>
      <c r="C12" s="59"/>
      <c r="D12" s="58"/>
      <c r="E12" s="62"/>
      <c r="F12" s="27"/>
      <c r="G12" s="30"/>
      <c r="H12" s="18"/>
      <c r="I12" s="18"/>
    </row>
    <row r="13" spans="1:10" ht="12.75" customHeight="1">
      <c r="A13" s="54"/>
      <c r="B13" s="57"/>
      <c r="C13" s="60"/>
      <c r="D13" s="61"/>
      <c r="E13" s="63"/>
      <c r="F13" s="27"/>
      <c r="G13" s="30"/>
      <c r="H13" s="18"/>
      <c r="I13" s="18"/>
    </row>
    <row r="14" spans="1:10" ht="15" customHeight="1">
      <c r="A14" s="64" t="s">
        <v>30</v>
      </c>
      <c r="B14" s="67">
        <v>1574</v>
      </c>
      <c r="C14" s="68">
        <v>57494653.18</v>
      </c>
      <c r="D14" s="68">
        <v>9470489.7899999991</v>
      </c>
      <c r="E14" s="69">
        <f>SUM(C14:D17)</f>
        <v>66965142.969999999</v>
      </c>
      <c r="F14" s="28" t="s">
        <v>32</v>
      </c>
      <c r="G14" s="32">
        <v>468250</v>
      </c>
      <c r="H14" s="18">
        <v>869250</v>
      </c>
      <c r="I14" s="18">
        <v>1556500</v>
      </c>
    </row>
    <row r="15" spans="1:10" ht="12.75" customHeight="1">
      <c r="A15" s="65"/>
      <c r="B15" s="56"/>
      <c r="C15" s="58"/>
      <c r="D15" s="58"/>
      <c r="E15" s="70"/>
      <c r="F15" s="28" t="s">
        <v>33</v>
      </c>
      <c r="G15" s="30"/>
      <c r="H15" s="2"/>
      <c r="I15" s="19">
        <v>61200</v>
      </c>
    </row>
    <row r="16" spans="1:10" ht="12.75" customHeight="1">
      <c r="A16" s="65"/>
      <c r="B16" s="56"/>
      <c r="C16" s="58"/>
      <c r="D16" s="58"/>
      <c r="E16" s="70"/>
      <c r="F16" s="28" t="s">
        <v>34</v>
      </c>
      <c r="G16" s="30">
        <v>2312978.7000000002</v>
      </c>
      <c r="H16" s="21">
        <v>5977802.5800000001</v>
      </c>
      <c r="I16" s="21">
        <v>9427202.5800000001</v>
      </c>
    </row>
    <row r="17" spans="1:13" ht="12.75" customHeight="1">
      <c r="A17" s="66"/>
      <c r="B17" s="57"/>
      <c r="C17" s="61"/>
      <c r="D17" s="61"/>
      <c r="E17" s="71"/>
      <c r="F17" s="28"/>
      <c r="G17" s="31">
        <f>SUM(G14:G16)</f>
        <v>2781228.7</v>
      </c>
      <c r="H17" s="31">
        <f t="shared" ref="H17:I17" si="0">SUM(H14:H16)</f>
        <v>6847052.5800000001</v>
      </c>
      <c r="I17" s="31">
        <f t="shared" si="0"/>
        <v>11044902.58</v>
      </c>
      <c r="J17" s="19">
        <f>SUM(G17:I17)</f>
        <v>20673183.859999999</v>
      </c>
    </row>
    <row r="18" spans="1:13" ht="15" customHeight="1">
      <c r="A18" s="75" t="s">
        <v>31</v>
      </c>
      <c r="B18" s="78" t="s">
        <v>43</v>
      </c>
      <c r="C18" s="68">
        <f>15694577.15+92773275.81</f>
        <v>108467852.96000001</v>
      </c>
      <c r="D18" s="81"/>
      <c r="E18" s="69">
        <f>SUM(C18:D21)</f>
        <v>108467852.96000001</v>
      </c>
      <c r="F18" s="27"/>
      <c r="H18" s="21"/>
      <c r="I18" s="19"/>
    </row>
    <row r="19" spans="1:13" ht="12.75" customHeight="1">
      <c r="A19" s="76"/>
      <c r="B19" s="79"/>
      <c r="C19" s="58"/>
      <c r="D19" s="82"/>
      <c r="E19" s="70"/>
      <c r="F19" s="27"/>
      <c r="H19" s="21"/>
      <c r="I19" s="18"/>
    </row>
    <row r="20" spans="1:13" ht="12.75" customHeight="1">
      <c r="A20" s="76"/>
      <c r="B20" s="79"/>
      <c r="C20" s="58"/>
      <c r="D20" s="82"/>
      <c r="E20" s="70"/>
      <c r="F20" s="27"/>
      <c r="H20" s="2"/>
    </row>
    <row r="21" spans="1:13" ht="12.75" customHeight="1">
      <c r="A21" s="77"/>
      <c r="B21" s="80"/>
      <c r="C21" s="61"/>
      <c r="D21" s="83"/>
      <c r="E21" s="71"/>
      <c r="F21" s="27"/>
      <c r="H21" s="2"/>
    </row>
    <row r="22" spans="1:13" ht="18.75" customHeight="1" thickBot="1">
      <c r="A22" s="37" t="s">
        <v>9</v>
      </c>
      <c r="B22" s="38"/>
      <c r="C22" s="39">
        <f>SUM(C11:C21)</f>
        <v>283694653.13999999</v>
      </c>
      <c r="D22" s="39">
        <f>SUM(D11:D21)</f>
        <v>21419700.609999999</v>
      </c>
      <c r="E22" s="40">
        <f>SUM(E11:E21)</f>
        <v>305114353.75</v>
      </c>
      <c r="F22" s="29"/>
      <c r="G22" s="20"/>
    </row>
    <row r="23" spans="1:13">
      <c r="A23" s="3"/>
      <c r="B23" s="2"/>
      <c r="C23" s="2"/>
      <c r="D23" s="2"/>
      <c r="E23" s="15"/>
      <c r="F23" s="15"/>
      <c r="G23" s="20"/>
      <c r="L23" s="18" t="s">
        <v>39</v>
      </c>
      <c r="M23" s="1" t="s">
        <v>40</v>
      </c>
    </row>
    <row r="24" spans="1:13" ht="20.25" customHeight="1">
      <c r="A24" s="52" t="s">
        <v>11</v>
      </c>
      <c r="B24" s="52"/>
      <c r="C24" s="52"/>
      <c r="D24" s="52"/>
      <c r="E24" s="19"/>
      <c r="F24" s="19"/>
      <c r="L24" s="18">
        <v>18200</v>
      </c>
      <c r="M24" s="18">
        <v>18685</v>
      </c>
    </row>
    <row r="25" spans="1:13" ht="24.75" customHeight="1">
      <c r="L25" s="18">
        <v>11750766.15</v>
      </c>
      <c r="M25" s="18">
        <v>24904741.710000001</v>
      </c>
    </row>
    <row r="26" spans="1:13" ht="15">
      <c r="A26" s="34" t="s">
        <v>15</v>
      </c>
      <c r="B26" s="35"/>
      <c r="C26" s="34" t="s">
        <v>38</v>
      </c>
      <c r="D26" s="35"/>
      <c r="E26" s="34" t="s">
        <v>36</v>
      </c>
      <c r="F26" s="5"/>
      <c r="L26" s="18">
        <v>140000</v>
      </c>
      <c r="M26" s="18">
        <v>178000</v>
      </c>
    </row>
    <row r="27" spans="1:13">
      <c r="A27" s="16" t="s">
        <v>28</v>
      </c>
      <c r="C27" s="36" t="s">
        <v>37</v>
      </c>
      <c r="E27" s="33" t="s">
        <v>16</v>
      </c>
      <c r="F27" s="25"/>
      <c r="L27" s="19">
        <f>SUM(L24:L26)</f>
        <v>11908966.15</v>
      </c>
      <c r="M27" s="19">
        <f>SUM(M24:M26)</f>
        <v>25101426.710000001</v>
      </c>
    </row>
    <row r="28" spans="1:13" ht="12.75" customHeight="1">
      <c r="A28" s="17" t="s">
        <v>29</v>
      </c>
    </row>
    <row r="29" spans="1:13" ht="12.75" customHeight="1">
      <c r="A29" s="17"/>
      <c r="M29" s="19">
        <f>M27-L27</f>
        <v>13192460.560000001</v>
      </c>
    </row>
    <row r="30" spans="1:13" ht="11.25" customHeight="1">
      <c r="A30" s="1" t="s">
        <v>12</v>
      </c>
    </row>
    <row r="31" spans="1:13" ht="7.5" customHeight="1">
      <c r="A31" s="74" t="s">
        <v>13</v>
      </c>
      <c r="B31" s="74"/>
      <c r="C31" s="74"/>
      <c r="D31" s="74"/>
      <c r="E31" s="74"/>
      <c r="F31" s="22"/>
    </row>
    <row r="32" spans="1:13">
      <c r="A32" s="74"/>
      <c r="B32" s="74"/>
      <c r="C32" s="74"/>
      <c r="D32" s="74"/>
      <c r="E32" s="74"/>
      <c r="F32" s="22"/>
    </row>
    <row r="33" spans="1:6" ht="24.75" customHeight="1">
      <c r="A33" s="74"/>
      <c r="B33" s="74"/>
      <c r="C33" s="74"/>
      <c r="D33" s="74"/>
      <c r="E33" s="74"/>
      <c r="F33" s="22"/>
    </row>
    <row r="34" spans="1:6" ht="42.75" customHeight="1">
      <c r="A34" s="52" t="s">
        <v>14</v>
      </c>
      <c r="B34" s="52"/>
      <c r="C34" s="52"/>
      <c r="D34" s="52"/>
      <c r="E34" s="52"/>
      <c r="F34" s="23"/>
    </row>
    <row r="36" spans="1:6" ht="14.25">
      <c r="C36" s="41"/>
    </row>
    <row r="39" spans="1:6" ht="16.5" customHeight="1">
      <c r="D39" s="13"/>
    </row>
    <row r="40" spans="1:6" ht="15.75">
      <c r="C40" s="18"/>
      <c r="D40" s="13"/>
    </row>
    <row r="41" spans="1:6">
      <c r="D41" s="15"/>
    </row>
    <row r="42" spans="1:6">
      <c r="D42" s="2"/>
    </row>
    <row r="43" spans="1:6">
      <c r="D43" s="2"/>
    </row>
  </sheetData>
  <sheetProtection password="CCC5" sheet="1" objects="1" scenarios="1"/>
  <mergeCells count="27">
    <mergeCell ref="A31:E33"/>
    <mergeCell ref="A34:E34"/>
    <mergeCell ref="A18:A21"/>
    <mergeCell ref="B18:B21"/>
    <mergeCell ref="C18:C21"/>
    <mergeCell ref="D18:D21"/>
    <mergeCell ref="E18:E21"/>
    <mergeCell ref="A3:E3"/>
    <mergeCell ref="A4:E4"/>
    <mergeCell ref="A5:E5"/>
    <mergeCell ref="A6:E6"/>
    <mergeCell ref="A7:E7"/>
    <mergeCell ref="C9:D9"/>
    <mergeCell ref="A9:A10"/>
    <mergeCell ref="B9:B10"/>
    <mergeCell ref="E9:E10"/>
    <mergeCell ref="A24:D24"/>
    <mergeCell ref="A11:A13"/>
    <mergeCell ref="B11:B13"/>
    <mergeCell ref="C11:C13"/>
    <mergeCell ref="D11:D13"/>
    <mergeCell ref="E11:E13"/>
    <mergeCell ref="A14:A17"/>
    <mergeCell ref="B14:B17"/>
    <mergeCell ref="C14:C17"/>
    <mergeCell ref="D14:D17"/>
    <mergeCell ref="E14:E17"/>
  </mergeCells>
  <printOptions horizontalCentered="1"/>
  <pageMargins left="0.25" right="0.25" top="0.75" bottom="0.75" header="0.3" footer="0.3"/>
  <pageSetup paperSize="10000" scale="97" orientation="landscape" verticalDpi="300" r:id="rId1"/>
</worksheet>
</file>

<file path=xl/worksheets/sheet2.xml><?xml version="1.0" encoding="utf-8"?>
<worksheet xmlns="http://schemas.openxmlformats.org/spreadsheetml/2006/main" xmlns:r="http://schemas.openxmlformats.org/officeDocument/2006/relationships">
  <dimension ref="A2:J20"/>
  <sheetViews>
    <sheetView workbookViewId="0">
      <selection activeCell="Q17" sqref="Q17"/>
    </sheetView>
  </sheetViews>
  <sheetFormatPr defaultRowHeight="15.75"/>
  <cols>
    <col min="1" max="2" width="9.140625" style="6"/>
    <col min="3" max="3" width="16" style="6" customWidth="1"/>
    <col min="4" max="4" width="9.140625" style="6"/>
    <col min="5" max="5" width="13.28515625" style="6" bestFit="1" customWidth="1"/>
    <col min="6" max="6" width="15.42578125" style="6" customWidth="1"/>
    <col min="7" max="8" width="9.140625" style="6"/>
    <col min="9" max="9" width="12.140625" style="6" customWidth="1"/>
    <col min="10" max="12" width="9.140625" style="6"/>
    <col min="13" max="13" width="11.5703125" style="6" bestFit="1" customWidth="1"/>
    <col min="14" max="16384" width="9.140625" style="6"/>
  </cols>
  <sheetData>
    <row r="2" spans="1:10">
      <c r="A2" s="84" t="s">
        <v>19</v>
      </c>
      <c r="B2" s="84"/>
      <c r="C2" s="84"/>
      <c r="E2" s="84" t="s">
        <v>18</v>
      </c>
      <c r="F2" s="84"/>
    </row>
    <row r="3" spans="1:10">
      <c r="A3" s="6">
        <v>508.23</v>
      </c>
      <c r="B3" s="6">
        <v>53</v>
      </c>
      <c r="C3" s="7">
        <f>A3*B3</f>
        <v>26936.190000000002</v>
      </c>
      <c r="E3" s="6">
        <v>22</v>
      </c>
      <c r="F3" s="7">
        <f>E3*90.91</f>
        <v>2000.02</v>
      </c>
      <c r="G3" s="6" t="s">
        <v>21</v>
      </c>
    </row>
    <row r="4" spans="1:10">
      <c r="A4" s="6">
        <v>472.77</v>
      </c>
      <c r="B4" s="6">
        <v>68</v>
      </c>
      <c r="C4" s="7">
        <f t="shared" ref="C4:C6" si="0">A4*B4</f>
        <v>32148.36</v>
      </c>
      <c r="E4" s="6">
        <v>20</v>
      </c>
      <c r="F4" s="7">
        <f t="shared" ref="F4:F5" si="1">E4*90.91</f>
        <v>1818.1999999999998</v>
      </c>
      <c r="G4" s="6" t="s">
        <v>22</v>
      </c>
    </row>
    <row r="5" spans="1:10">
      <c r="A5" s="6">
        <v>409.09</v>
      </c>
      <c r="B5" s="6">
        <v>784</v>
      </c>
      <c r="C5" s="7">
        <f t="shared" si="0"/>
        <v>320726.56</v>
      </c>
      <c r="E5" s="6">
        <v>21</v>
      </c>
      <c r="F5" s="8">
        <f t="shared" si="1"/>
        <v>1909.11</v>
      </c>
      <c r="G5" s="6" t="s">
        <v>23</v>
      </c>
    </row>
    <row r="6" spans="1:10">
      <c r="A6" s="6">
        <v>784.31</v>
      </c>
      <c r="B6" s="6">
        <v>2</v>
      </c>
      <c r="C6" s="8">
        <f t="shared" si="0"/>
        <v>1568.62</v>
      </c>
      <c r="F6" s="9">
        <f>SUM(F3:F5)</f>
        <v>5727.33</v>
      </c>
      <c r="G6" s="6" t="s">
        <v>24</v>
      </c>
    </row>
    <row r="7" spans="1:10">
      <c r="C7" s="10">
        <f>SUM(C3:C6)</f>
        <v>381379.73</v>
      </c>
    </row>
    <row r="8" spans="1:10">
      <c r="F8" s="14">
        <f>F6*907</f>
        <v>5194688.3099999996</v>
      </c>
      <c r="G8" s="6" t="s">
        <v>25</v>
      </c>
    </row>
    <row r="10" spans="1:10" ht="16.5" thickBot="1">
      <c r="A10" s="84" t="s">
        <v>20</v>
      </c>
      <c r="B10" s="84"/>
      <c r="C10" s="84"/>
      <c r="E10" s="11" t="s">
        <v>27</v>
      </c>
      <c r="F10" s="12">
        <f>F8*3</f>
        <v>15584064.93</v>
      </c>
    </row>
    <row r="11" spans="1:10" ht="16.5" thickTop="1">
      <c r="A11" s="6">
        <v>609.88</v>
      </c>
      <c r="B11" s="6">
        <v>383</v>
      </c>
      <c r="C11" s="7">
        <f>A11*B11</f>
        <v>233584.04</v>
      </c>
    </row>
    <row r="12" spans="1:10">
      <c r="A12" s="6">
        <v>567.32000000000005</v>
      </c>
      <c r="B12" s="6">
        <v>76</v>
      </c>
      <c r="C12" s="7">
        <f t="shared" ref="C12:C14" si="2">A12*B12</f>
        <v>43116.320000000007</v>
      </c>
    </row>
    <row r="13" spans="1:10">
      <c r="A13" s="6">
        <v>490.91</v>
      </c>
      <c r="B13" s="6">
        <v>1217</v>
      </c>
      <c r="C13" s="13">
        <f t="shared" si="2"/>
        <v>597437.47000000009</v>
      </c>
      <c r="F13" s="11"/>
      <c r="J13" s="11"/>
    </row>
    <row r="14" spans="1:10">
      <c r="A14" s="6">
        <v>784.31</v>
      </c>
      <c r="C14" s="8">
        <f t="shared" si="2"/>
        <v>0</v>
      </c>
    </row>
    <row r="15" spans="1:10">
      <c r="C15" s="10">
        <f>SUM(C11:C14)</f>
        <v>874137.83000000007</v>
      </c>
    </row>
    <row r="17" spans="1:4">
      <c r="C17" s="10">
        <f>SUM(C7,C15)</f>
        <v>1255517.56</v>
      </c>
      <c r="D17" s="6" t="s">
        <v>25</v>
      </c>
    </row>
    <row r="19" spans="1:4" ht="16.5" thickBot="1">
      <c r="A19" s="84" t="s">
        <v>26</v>
      </c>
      <c r="B19" s="84"/>
      <c r="C19" s="12">
        <f>C17*3</f>
        <v>3766552.68</v>
      </c>
    </row>
    <row r="20" spans="1:4" ht="16.5" thickTop="1"/>
  </sheetData>
  <mergeCells count="4">
    <mergeCell ref="E2:F2"/>
    <mergeCell ref="A2:C2"/>
    <mergeCell ref="A10:C10"/>
    <mergeCell ref="A19:B19"/>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MANPOWER.COMPLEMENT</vt:lpstr>
      <vt:lpstr>Sheet3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Rea Ann</dc:creator>
  <cp:lastModifiedBy>pc2</cp:lastModifiedBy>
  <cp:lastPrinted>2019-11-11T08:18:34Z</cp:lastPrinted>
  <dcterms:created xsi:type="dcterms:W3CDTF">2013-07-17T06:14:33Z</dcterms:created>
  <dcterms:modified xsi:type="dcterms:W3CDTF">2019-11-11T08:18:36Z</dcterms:modified>
</cp:coreProperties>
</file>