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75" windowWidth="19440" windowHeight="7935"/>
  </bookViews>
  <sheets>
    <sheet name="MANPOWER.COMPLEMENT" sheetId="2" r:id="rId1"/>
    <sheet name="Sheet3" sheetId="3" state="hidden" r:id="rId2"/>
  </sheets>
  <calcPr calcId="125725"/>
</workbook>
</file>

<file path=xl/calcChain.xml><?xml version="1.0" encoding="utf-8"?>
<calcChain xmlns="http://schemas.openxmlformats.org/spreadsheetml/2006/main">
  <c r="C18" i="2"/>
  <c r="C22"/>
  <c r="E14"/>
  <c r="E11"/>
  <c r="D22"/>
  <c r="M29"/>
  <c r="M27"/>
  <c r="L27"/>
  <c r="E18" l="1"/>
  <c r="E22" s="1"/>
  <c r="I17"/>
  <c r="H17"/>
  <c r="G17"/>
  <c r="J17" l="1"/>
  <c r="C12" i="3"/>
  <c r="C13"/>
  <c r="C14"/>
  <c r="C11"/>
  <c r="C4"/>
  <c r="C5"/>
  <c r="C6"/>
  <c r="C3"/>
  <c r="C7" l="1"/>
  <c r="C17" s="1"/>
  <c r="C19" s="1"/>
  <c r="C15"/>
  <c r="F4"/>
  <c r="F5"/>
  <c r="F3"/>
  <c r="F6" l="1"/>
  <c r="F8" s="1"/>
  <c r="F10" s="1"/>
</calcChain>
</file>

<file path=xl/sharedStrings.xml><?xml version="1.0" encoding="utf-8"?>
<sst xmlns="http://schemas.openxmlformats.org/spreadsheetml/2006/main" count="45" uniqueCount="44">
  <si>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</si>
  <si>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</si>
  <si>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</si>
  <si>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</si>
  <si>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</si>
  <si>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</si>
  <si>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</si>
  <si>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</si>
  <si>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</si>
  <si>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</si>
  <si>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</si>
  <si>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</si>
  <si>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</si>
  <si>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</si>
  <si>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</si>
  <si>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JANETTE C. ASIS</t>
  </si>
  <si>
    <t>Governor</t>
  </si>
  <si>
    <t>Province, City or Municipality: Province of Pangasinan</t>
  </si>
  <si>
    <t>PERA</t>
  </si>
  <si>
    <t>CASUAL SALARY</t>
  </si>
  <si>
    <t>JOB ORDER SALARY</t>
  </si>
  <si>
    <t>JAN</t>
  </si>
  <si>
    <t>FEB</t>
  </si>
  <si>
    <t>MAR</t>
  </si>
  <si>
    <t>*907</t>
  </si>
  <si>
    <t>*3months</t>
  </si>
  <si>
    <t>Salary Casual &amp; JO</t>
  </si>
  <si>
    <t>PERA Casual</t>
  </si>
  <si>
    <t>PGDH-Human Resource Management</t>
  </si>
  <si>
    <t>and Development Officer</t>
  </si>
  <si>
    <t>II. Casual</t>
  </si>
  <si>
    <t>III. Job Order/Contract of Service/Consultant</t>
  </si>
  <si>
    <t>RA</t>
  </si>
  <si>
    <t>HONORARIA</t>
  </si>
  <si>
    <t>CONSULTABCY</t>
  </si>
  <si>
    <t>TOTAL</t>
  </si>
  <si>
    <t>HON. AMADO I. ESPINO, III</t>
  </si>
  <si>
    <t>Provincial Accountant</t>
  </si>
  <si>
    <t>ARTURO V. SORIANO,CPA</t>
  </si>
  <si>
    <t>MARCH</t>
  </si>
  <si>
    <t>JUNE</t>
  </si>
  <si>
    <t>1st Quarter</t>
  </si>
  <si>
    <t>Budget Year 2019</t>
  </si>
  <si>
    <t>Job Order = 2,008      Consultant = 167</t>
  </si>
</sst>
</file>

<file path=xl/styles.xml><?xml version="1.0" encoding="utf-8"?>
<styleSheet xmlns="http://schemas.openxmlformats.org/spreadsheetml/2006/main">
  <numFmts count="1">
    <numFmt numFmtId="43" formatCode="_(* #,##0.00_);_(* \(#,##0.00\);_(* &quot;-&quot;??_);_(@_)"/>
  </numFmts>
  <fonts count="13">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
      <b/>
      <i/>
      <sz val="12"/>
      <color theme="1"/>
      <name val="Calibri"/>
      <family val="2"/>
      <scheme val="minor"/>
    </font>
    <font>
      <sz val="10"/>
      <name val="Calibri"/>
      <family val="2"/>
      <scheme val="minor"/>
    </font>
    <font>
      <b/>
      <sz val="11"/>
      <color theme="1"/>
      <name val="Calibri"/>
      <family val="2"/>
      <scheme val="minor"/>
    </font>
    <font>
      <sz val="11"/>
      <color theme="1"/>
      <name val="Arial"/>
      <family val="2"/>
    </font>
    <font>
      <b/>
      <sz val="14"/>
      <color theme="1"/>
      <name val="Calibri"/>
      <family val="2"/>
      <scheme val="minor"/>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85">
    <xf numFmtId="0" fontId="0" fillId="0" borderId="0" xfId="0"/>
    <xf numFmtId="0" fontId="1" fillId="0" borderId="0" xfId="0" applyFont="1"/>
    <xf numFmtId="0" fontId="1" fillId="0" borderId="0" xfId="0" applyFont="1" applyBorder="1"/>
    <xf numFmtId="0" fontId="4" fillId="0" borderId="0" xfId="0" applyFont="1" applyBorder="1" applyAlignment="1">
      <alignment horizontal="center"/>
    </xf>
    <xf numFmtId="0" fontId="5" fillId="0" borderId="0" xfId="0" applyFont="1"/>
    <xf numFmtId="0" fontId="2" fillId="0" borderId="0" xfId="0" applyFont="1" applyAlignment="1">
      <alignment horizontal="center"/>
    </xf>
    <xf numFmtId="0" fontId="7" fillId="0" borderId="0" xfId="0" applyFont="1"/>
    <xf numFmtId="43" fontId="7" fillId="0" borderId="0" xfId="1" applyFont="1"/>
    <xf numFmtId="43" fontId="7" fillId="0" borderId="1" xfId="1" applyFont="1" applyBorder="1"/>
    <xf numFmtId="43" fontId="7" fillId="0" borderId="0" xfId="0" applyNumberFormat="1" applyFont="1"/>
    <xf numFmtId="43" fontId="3" fillId="0" borderId="0" xfId="0" applyNumberFormat="1" applyFont="1"/>
    <xf numFmtId="0" fontId="3" fillId="0" borderId="0" xfId="0" applyFont="1"/>
    <xf numFmtId="43" fontId="3" fillId="0" borderId="5" xfId="0" applyNumberFormat="1" applyFont="1" applyBorder="1"/>
    <xf numFmtId="43" fontId="7" fillId="0" borderId="0" xfId="1" applyFont="1" applyBorder="1"/>
    <xf numFmtId="43" fontId="3" fillId="0" borderId="0" xfId="0" applyNumberFormat="1" applyFont="1" applyBorder="1"/>
    <xf numFmtId="43" fontId="1" fillId="0" borderId="0" xfId="0" applyNumberFormat="1" applyFont="1" applyBorder="1"/>
    <xf numFmtId="0" fontId="1" fillId="0" borderId="0" xfId="0" applyFont="1" applyBorder="1" applyAlignment="1">
      <alignment horizontal="center"/>
    </xf>
    <xf numFmtId="0" fontId="1" fillId="0" borderId="0" xfId="0" applyFont="1" applyAlignment="1">
      <alignment horizontal="center"/>
    </xf>
    <xf numFmtId="43" fontId="1" fillId="0" borderId="0" xfId="1" applyFont="1"/>
    <xf numFmtId="43" fontId="1" fillId="0" borderId="0" xfId="0" applyNumberFormat="1" applyFont="1"/>
    <xf numFmtId="43" fontId="5" fillId="0" borderId="0" xfId="0" applyNumberFormat="1" applyFont="1"/>
    <xf numFmtId="43" fontId="1" fillId="0" borderId="0" xfId="1" applyFont="1" applyBorder="1" applyAlignment="1">
      <alignment vertical="center"/>
    </xf>
    <xf numFmtId="0" fontId="1" fillId="0" borderId="0" xfId="0" applyFont="1" applyAlignment="1">
      <alignment horizontal="left" wrapText="1"/>
    </xf>
    <xf numFmtId="0" fontId="1" fillId="0" borderId="0" xfId="0" applyFont="1" applyAlignment="1">
      <alignment horizontal="left" vertical="top" wrapText="1"/>
    </xf>
    <xf numFmtId="0" fontId="3" fillId="0" borderId="0" xfId="0" applyFont="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vertical="center"/>
    </xf>
    <xf numFmtId="43" fontId="1" fillId="0" borderId="0" xfId="1" applyFont="1" applyBorder="1" applyAlignment="1">
      <alignment horizontal="center" vertical="center"/>
    </xf>
    <xf numFmtId="43" fontId="1" fillId="0" borderId="0" xfId="0" applyNumberFormat="1" applyFont="1" applyBorder="1" applyAlignment="1">
      <alignment horizontal="center" vertical="center"/>
    </xf>
    <xf numFmtId="43" fontId="3" fillId="0" borderId="0" xfId="1" applyFont="1" applyBorder="1"/>
    <xf numFmtId="0" fontId="9" fillId="0" borderId="0" xfId="0" applyFont="1"/>
    <xf numFmtId="43" fontId="9" fillId="0" borderId="0" xfId="0" applyNumberFormat="1" applyFont="1"/>
    <xf numFmtId="43" fontId="9" fillId="0" borderId="0" xfId="1" applyFont="1"/>
    <xf numFmtId="0" fontId="1" fillId="0" borderId="0" xfId="0" applyFont="1" applyBorder="1" applyAlignment="1">
      <alignment horizontal="center"/>
    </xf>
    <xf numFmtId="0" fontId="10" fillId="0" borderId="0" xfId="0" applyFont="1" applyBorder="1" applyAlignment="1">
      <alignment horizontal="center"/>
    </xf>
    <xf numFmtId="0" fontId="0" fillId="0" borderId="0" xfId="0" applyFont="1"/>
    <xf numFmtId="0" fontId="1" fillId="0" borderId="0" xfId="0" applyFont="1" applyBorder="1" applyAlignment="1">
      <alignment horizontal="center"/>
    </xf>
    <xf numFmtId="0" fontId="8" fillId="0" borderId="20" xfId="0" applyFont="1" applyBorder="1" applyAlignment="1">
      <alignment horizontal="center"/>
    </xf>
    <xf numFmtId="0" fontId="3" fillId="0" borderId="11" xfId="0" applyFont="1" applyBorder="1" applyAlignment="1">
      <alignment horizontal="center"/>
    </xf>
    <xf numFmtId="43" fontId="3" fillId="0" borderId="11" xfId="0" applyNumberFormat="1" applyFont="1" applyBorder="1"/>
    <xf numFmtId="43" fontId="3" fillId="0" borderId="21" xfId="1" applyFont="1" applyBorder="1"/>
    <xf numFmtId="43" fontId="11" fillId="0" borderId="0" xfId="0" applyNumberFormat="1" applyFont="1" applyFill="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2" xfId="0" applyFont="1" applyBorder="1" applyAlignment="1">
      <alignment horizontal="center" wrapText="1"/>
    </xf>
    <xf numFmtId="0" fontId="3" fillId="0" borderId="23" xfId="0" applyFont="1" applyBorder="1" applyAlignment="1">
      <alignment horizont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1" fillId="0" borderId="0" xfId="0" applyFont="1" applyAlignment="1">
      <alignment horizontal="left" vertical="top" wrapText="1"/>
    </xf>
    <xf numFmtId="0" fontId="7" fillId="0" borderId="14" xfId="0" applyFont="1" applyBorder="1" applyAlignment="1">
      <alignment horizontal="left" vertical="center" wrapText="1"/>
    </xf>
    <xf numFmtId="0" fontId="7" fillId="0" borderId="16" xfId="0" applyFont="1" applyBorder="1" applyAlignment="1">
      <alignment horizontal="left" vertical="center" wrapText="1"/>
    </xf>
    <xf numFmtId="3"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3" fontId="7" fillId="0" borderId="3" xfId="1" applyFont="1" applyBorder="1" applyAlignment="1">
      <alignment horizontal="center" vertical="center"/>
    </xf>
    <xf numFmtId="0" fontId="0" fillId="0" borderId="3" xfId="0" applyBorder="1"/>
    <xf numFmtId="0" fontId="0" fillId="0" borderId="4" xfId="0" applyBorder="1"/>
    <xf numFmtId="43" fontId="7" fillId="0" borderId="4" xfId="1" applyFont="1" applyBorder="1" applyAlignment="1">
      <alignment horizontal="center" vertical="center"/>
    </xf>
    <xf numFmtId="43" fontId="7" fillId="0" borderId="15" xfId="1" applyFont="1" applyBorder="1" applyAlignment="1">
      <alignment horizontal="center" vertical="center"/>
    </xf>
    <xf numFmtId="43" fontId="7" fillId="0" borderId="17" xfId="1" applyFont="1" applyBorder="1" applyAlignment="1">
      <alignment horizontal="center" vertical="center"/>
    </xf>
    <xf numFmtId="0" fontId="7" fillId="0" borderId="18"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3" fillId="0" borderId="2" xfId="0" applyFont="1" applyBorder="1" applyAlignment="1">
      <alignment horizontal="center" vertical="center"/>
    </xf>
    <xf numFmtId="43" fontId="7" fillId="0" borderId="2" xfId="1" applyFont="1" applyBorder="1" applyAlignment="1">
      <alignment horizontal="center" vertical="center"/>
    </xf>
    <xf numFmtId="43" fontId="7" fillId="0" borderId="19" xfId="0" applyNumberFormat="1" applyFont="1" applyBorder="1" applyAlignment="1">
      <alignment horizontal="center" vertical="center"/>
    </xf>
    <xf numFmtId="43" fontId="7" fillId="0" borderId="15" xfId="0" applyNumberFormat="1" applyFont="1" applyBorder="1" applyAlignment="1">
      <alignment horizontal="center" vertical="center"/>
    </xf>
    <xf numFmtId="43" fontId="7" fillId="0" borderId="17" xfId="0" applyNumberFormat="1" applyFont="1" applyBorder="1" applyAlignment="1">
      <alignment horizontal="center" vertical="center"/>
    </xf>
    <xf numFmtId="0" fontId="12"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0" fillId="0" borderId="18" xfId="0" applyFont="1" applyBorder="1" applyAlignment="1">
      <alignment horizontal="left" vertical="center"/>
    </xf>
    <xf numFmtId="0" fontId="0" fillId="0" borderId="14" xfId="0" applyFont="1" applyBorder="1" applyAlignment="1">
      <alignment horizontal="left" vertical="center"/>
    </xf>
    <xf numFmtId="0" fontId="0" fillId="0" borderId="16"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3" fontId="1" fillId="0" borderId="2" xfId="1" applyFont="1" applyBorder="1" applyAlignment="1">
      <alignment horizontal="center" vertical="center"/>
    </xf>
    <xf numFmtId="43" fontId="1" fillId="0" borderId="3" xfId="1" applyFont="1" applyBorder="1" applyAlignment="1">
      <alignment horizontal="center" vertical="center"/>
    </xf>
    <xf numFmtId="43" fontId="1" fillId="0" borderId="4" xfId="1" applyFont="1" applyBorder="1" applyAlignment="1">
      <alignment horizontal="center" vertical="center"/>
    </xf>
    <xf numFmtId="0" fontId="3"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24849</xdr:colOff>
      <xdr:row>24</xdr:row>
      <xdr:rowOff>77028</xdr:rowOff>
    </xdr:from>
    <xdr:to>
      <xdr:col>0</xdr:col>
      <xdr:colOff>2296101</xdr:colOff>
      <xdr:row>29</xdr:row>
      <xdr:rowOff>17808</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4849" y="4698724"/>
          <a:ext cx="2271252" cy="9429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2</xdr:col>
      <xdr:colOff>2900</xdr:colOff>
      <xdr:row>24</xdr:row>
      <xdr:rowOff>57978</xdr:rowOff>
    </xdr:from>
    <xdr:to>
      <xdr:col>2</xdr:col>
      <xdr:colOff>2041250</xdr:colOff>
      <xdr:row>29</xdr:row>
      <xdr:rowOff>43759</xdr:rowOff>
    </xdr:to>
    <xdr:pic>
      <xdr:nvPicPr>
        <xdr:cNvPr id="3" name="Picture 2">
          <a:extLst>
            <a:ext uri="{FF2B5EF4-FFF2-40B4-BE49-F238E27FC236}">
              <a16:creationId xmlns:a16="http://schemas.microsoft.com/office/drawing/2014/main" xmlns="" id="{6700D89F-AB36-4F8B-82AF-A3775D26BE86}"/>
            </a:ext>
          </a:extLst>
        </xdr:cNvPr>
        <xdr:cNvPicPr>
          <a:picLocks noChangeAspect="1"/>
        </xdr:cNvPicPr>
      </xdr:nvPicPr>
      <xdr:blipFill>
        <a:blip xmlns:r="http://schemas.openxmlformats.org/officeDocument/2006/relationships" r:embed="rId2" cstate="print"/>
        <a:srcRect/>
        <a:stretch>
          <a:fillRect/>
        </a:stretch>
      </xdr:blipFill>
      <xdr:spPr bwMode="auto">
        <a:xfrm>
          <a:off x="4492074" y="4679674"/>
          <a:ext cx="2038350" cy="987976"/>
        </a:xfrm>
        <a:prstGeom prst="rect">
          <a:avLst/>
        </a:prstGeom>
        <a:noFill/>
        <a:ln w="9525">
          <a:noFill/>
          <a:miter lim="800000"/>
          <a:headEnd/>
          <a:tailEnd/>
        </a:ln>
      </xdr:spPr>
    </xdr:pic>
    <xdr:clientData/>
  </xdr:twoCellAnchor>
  <xdr:twoCellAnchor editAs="oneCell">
    <xdr:from>
      <xdr:col>3</xdr:col>
      <xdr:colOff>1593989</xdr:colOff>
      <xdr:row>24</xdr:row>
      <xdr:rowOff>77028</xdr:rowOff>
    </xdr:from>
    <xdr:to>
      <xdr:col>4</xdr:col>
      <xdr:colOff>1868972</xdr:colOff>
      <xdr:row>30</xdr:row>
      <xdr:rowOff>19877</xdr:rowOff>
    </xdr:to>
    <xdr:pic>
      <xdr:nvPicPr>
        <xdr:cNvPr id="4" name="Picture 3" descr=".gov.jpeg">
          <a:extLst>
            <a:ext uri="{FF2B5EF4-FFF2-40B4-BE49-F238E27FC236}">
              <a16:creationId xmlns:a16="http://schemas.microsoft.com/office/drawing/2014/main" xmlns="" id="{1D44C73C-7155-49A1-909F-A4C00C07F9DB}"/>
            </a:ext>
          </a:extLst>
        </xdr:cNvPr>
        <xdr:cNvPicPr>
          <a:picLocks noChangeAspect="1"/>
        </xdr:cNvPicPr>
      </xdr:nvPicPr>
      <xdr:blipFill>
        <a:blip xmlns:r="http://schemas.openxmlformats.org/officeDocument/2006/relationships" r:embed="rId3" cstate="print"/>
        <a:stretch>
          <a:fillRect/>
        </a:stretch>
      </xdr:blipFill>
      <xdr:spPr>
        <a:xfrm>
          <a:off x="8244924" y="4698724"/>
          <a:ext cx="2171700" cy="10858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43"/>
  <sheetViews>
    <sheetView tabSelected="1" showWhiteSpace="0" zoomScale="115" zoomScaleNormal="115" workbookViewId="0">
      <selection activeCell="Q28" sqref="Q28"/>
    </sheetView>
  </sheetViews>
  <sheetFormatPr defaultRowHeight="12.75"/>
  <cols>
    <col min="1" max="1" width="40" style="1" customWidth="1"/>
    <col min="2" max="2" width="27.28515625" style="1" customWidth="1"/>
    <col min="3" max="3" width="32.42578125" style="1" customWidth="1"/>
    <col min="4" max="4" width="28.42578125" style="1" customWidth="1"/>
    <col min="5" max="5" width="28.28515625" style="1" customWidth="1"/>
    <col min="6" max="6" width="28.28515625" style="1" hidden="1" customWidth="1"/>
    <col min="7" max="7" width="18" style="4" hidden="1" customWidth="1"/>
    <col min="8" max="8" width="19.5703125" style="1" hidden="1" customWidth="1"/>
    <col min="9" max="9" width="18.85546875" style="1" hidden="1" customWidth="1"/>
    <col min="10" max="10" width="16.140625" style="1" hidden="1" customWidth="1"/>
    <col min="11" max="11" width="0" style="1" hidden="1" customWidth="1"/>
    <col min="12" max="12" width="23" style="1" hidden="1" customWidth="1"/>
    <col min="13" max="13" width="22.7109375" style="1" hidden="1" customWidth="1"/>
    <col min="14" max="14" width="0" style="1" hidden="1" customWidth="1"/>
    <col min="15" max="16384" width="9.140625" style="1"/>
  </cols>
  <sheetData>
    <row r="1" spans="1:10">
      <c r="A1" s="1" t="s">
        <v>10</v>
      </c>
    </row>
    <row r="2" spans="1:10" ht="11.25" customHeight="1"/>
    <row r="3" spans="1:10" ht="18.75">
      <c r="A3" s="72" t="s">
        <v>0</v>
      </c>
      <c r="B3" s="72"/>
      <c r="C3" s="72"/>
      <c r="D3" s="72"/>
      <c r="E3" s="72"/>
      <c r="F3" s="24"/>
    </row>
    <row r="4" spans="1:10">
      <c r="A4" s="73" t="s">
        <v>2</v>
      </c>
      <c r="B4" s="73"/>
      <c r="C4" s="73"/>
      <c r="D4" s="73"/>
      <c r="E4" s="73"/>
      <c r="F4" s="25"/>
    </row>
    <row r="5" spans="1:10">
      <c r="A5" s="73" t="s">
        <v>42</v>
      </c>
      <c r="B5" s="73"/>
      <c r="C5" s="73"/>
      <c r="D5" s="73"/>
      <c r="E5" s="73"/>
      <c r="F5" s="25"/>
    </row>
    <row r="6" spans="1:10">
      <c r="A6" s="73" t="s">
        <v>41</v>
      </c>
      <c r="B6" s="73"/>
      <c r="C6" s="73"/>
      <c r="D6" s="73"/>
      <c r="E6" s="73"/>
      <c r="F6" s="25"/>
    </row>
    <row r="7" spans="1:10">
      <c r="A7" s="73" t="s">
        <v>17</v>
      </c>
      <c r="B7" s="73"/>
      <c r="C7" s="73"/>
      <c r="D7" s="73"/>
      <c r="E7" s="73"/>
      <c r="F7" s="25"/>
    </row>
    <row r="8" spans="1:10" ht="11.25" customHeight="1" thickBot="1">
      <c r="A8" s="2"/>
      <c r="B8" s="2"/>
      <c r="C8" s="2"/>
      <c r="D8" s="2"/>
      <c r="E8" s="2"/>
      <c r="F8" s="2"/>
    </row>
    <row r="9" spans="1:10" ht="36.75" customHeight="1">
      <c r="A9" s="46" t="s">
        <v>1</v>
      </c>
      <c r="B9" s="48" t="s">
        <v>3</v>
      </c>
      <c r="C9" s="44" t="s">
        <v>4</v>
      </c>
      <c r="D9" s="45"/>
      <c r="E9" s="50" t="s">
        <v>7</v>
      </c>
      <c r="F9" s="26"/>
      <c r="G9" s="30">
        <v>1</v>
      </c>
      <c r="H9" s="1">
        <v>2</v>
      </c>
      <c r="I9" s="1">
        <v>3</v>
      </c>
      <c r="J9" s="17" t="s">
        <v>35</v>
      </c>
    </row>
    <row r="10" spans="1:10" ht="16.5" thickBot="1">
      <c r="A10" s="47"/>
      <c r="B10" s="49"/>
      <c r="C10" s="42" t="s">
        <v>5</v>
      </c>
      <c r="D10" s="43" t="s">
        <v>6</v>
      </c>
      <c r="E10" s="51"/>
      <c r="F10" s="26"/>
      <c r="G10" s="30"/>
    </row>
    <row r="11" spans="1:10" ht="18" customHeight="1">
      <c r="A11" s="53" t="s">
        <v>8</v>
      </c>
      <c r="B11" s="55">
        <v>1572</v>
      </c>
      <c r="C11" s="58">
        <v>121021239</v>
      </c>
      <c r="D11" s="58">
        <v>9474972.7199999988</v>
      </c>
      <c r="E11" s="62">
        <f>SUM(C11:D13)</f>
        <v>130496211.72</v>
      </c>
      <c r="F11" s="27"/>
      <c r="G11" s="31"/>
      <c r="H11" s="17"/>
      <c r="I11" s="17"/>
    </row>
    <row r="12" spans="1:10" ht="12.75" customHeight="1">
      <c r="A12" s="53"/>
      <c r="B12" s="56"/>
      <c r="C12" s="59"/>
      <c r="D12" s="58"/>
      <c r="E12" s="62"/>
      <c r="F12" s="27"/>
      <c r="G12" s="30"/>
      <c r="H12" s="18"/>
      <c r="I12" s="18"/>
    </row>
    <row r="13" spans="1:10" ht="12.75" customHeight="1">
      <c r="A13" s="54"/>
      <c r="B13" s="57"/>
      <c r="C13" s="60"/>
      <c r="D13" s="61"/>
      <c r="E13" s="63"/>
      <c r="F13" s="27"/>
      <c r="G13" s="30"/>
      <c r="H13" s="18"/>
      <c r="I13" s="18"/>
    </row>
    <row r="14" spans="1:10" ht="15" customHeight="1">
      <c r="A14" s="64" t="s">
        <v>30</v>
      </c>
      <c r="B14" s="67">
        <v>984</v>
      </c>
      <c r="C14" s="68">
        <v>56842349.960000001</v>
      </c>
      <c r="D14" s="68">
        <v>9643675.5199999996</v>
      </c>
      <c r="E14" s="69">
        <f>SUM(C14:D17)</f>
        <v>66486025.480000004</v>
      </c>
      <c r="F14" s="28" t="s">
        <v>32</v>
      </c>
      <c r="G14" s="32">
        <v>468250</v>
      </c>
      <c r="H14" s="18">
        <v>869250</v>
      </c>
      <c r="I14" s="18">
        <v>1556500</v>
      </c>
    </row>
    <row r="15" spans="1:10" ht="12.75" customHeight="1">
      <c r="A15" s="65"/>
      <c r="B15" s="56"/>
      <c r="C15" s="58"/>
      <c r="D15" s="58"/>
      <c r="E15" s="70"/>
      <c r="F15" s="28" t="s">
        <v>33</v>
      </c>
      <c r="G15" s="30"/>
      <c r="H15" s="2"/>
      <c r="I15" s="19">
        <v>61200</v>
      </c>
    </row>
    <row r="16" spans="1:10" ht="12.75" customHeight="1">
      <c r="A16" s="65"/>
      <c r="B16" s="56"/>
      <c r="C16" s="58"/>
      <c r="D16" s="58"/>
      <c r="E16" s="70"/>
      <c r="F16" s="28" t="s">
        <v>34</v>
      </c>
      <c r="G16" s="30">
        <v>2312978.7000000002</v>
      </c>
      <c r="H16" s="21">
        <v>5977802.5800000001</v>
      </c>
      <c r="I16" s="21">
        <v>9427202.5800000001</v>
      </c>
    </row>
    <row r="17" spans="1:13" ht="12.75" customHeight="1">
      <c r="A17" s="66"/>
      <c r="B17" s="57"/>
      <c r="C17" s="61"/>
      <c r="D17" s="61"/>
      <c r="E17" s="71"/>
      <c r="F17" s="28"/>
      <c r="G17" s="31">
        <f>SUM(G14:G16)</f>
        <v>2781228.7</v>
      </c>
      <c r="H17" s="31">
        <f t="shared" ref="H17:I17" si="0">SUM(H14:H16)</f>
        <v>6847052.5800000001</v>
      </c>
      <c r="I17" s="31">
        <f t="shared" si="0"/>
        <v>11044902.58</v>
      </c>
      <c r="J17" s="19">
        <f>SUM(G17:I17)</f>
        <v>20673183.859999999</v>
      </c>
    </row>
    <row r="18" spans="1:13" ht="15" customHeight="1">
      <c r="A18" s="75" t="s">
        <v>31</v>
      </c>
      <c r="B18" s="78" t="s">
        <v>43</v>
      </c>
      <c r="C18" s="68">
        <f>16956998.18+86101811.64</f>
        <v>103058809.81999999</v>
      </c>
      <c r="D18" s="81"/>
      <c r="E18" s="69">
        <f>SUM(C18:D21)</f>
        <v>103058809.81999999</v>
      </c>
      <c r="F18" s="27"/>
      <c r="H18" s="21"/>
      <c r="I18" s="19"/>
    </row>
    <row r="19" spans="1:13" ht="12.75" customHeight="1">
      <c r="A19" s="76"/>
      <c r="B19" s="79"/>
      <c r="C19" s="58"/>
      <c r="D19" s="82"/>
      <c r="E19" s="70"/>
      <c r="F19" s="27"/>
      <c r="H19" s="21"/>
      <c r="I19" s="18"/>
    </row>
    <row r="20" spans="1:13" ht="12.75" customHeight="1">
      <c r="A20" s="76"/>
      <c r="B20" s="79"/>
      <c r="C20" s="58"/>
      <c r="D20" s="82"/>
      <c r="E20" s="70"/>
      <c r="F20" s="27"/>
      <c r="H20" s="2"/>
    </row>
    <row r="21" spans="1:13" ht="12.75" customHeight="1">
      <c r="A21" s="77"/>
      <c r="B21" s="80"/>
      <c r="C21" s="61"/>
      <c r="D21" s="83"/>
      <c r="E21" s="71"/>
      <c r="F21" s="27"/>
      <c r="H21" s="2"/>
    </row>
    <row r="22" spans="1:13" ht="18.75" customHeight="1" thickBot="1">
      <c r="A22" s="37" t="s">
        <v>9</v>
      </c>
      <c r="B22" s="38"/>
      <c r="C22" s="39">
        <f>SUM(C11:C21)</f>
        <v>280922398.77999997</v>
      </c>
      <c r="D22" s="39">
        <f>SUM(D11:D21)</f>
        <v>19118648.239999998</v>
      </c>
      <c r="E22" s="40">
        <f>SUM(E11:E21)</f>
        <v>300041047.01999998</v>
      </c>
      <c r="F22" s="29"/>
      <c r="G22" s="20"/>
    </row>
    <row r="23" spans="1:13">
      <c r="A23" s="3"/>
      <c r="B23" s="2"/>
      <c r="C23" s="2"/>
      <c r="D23" s="2"/>
      <c r="E23" s="15"/>
      <c r="F23" s="15"/>
      <c r="G23" s="20"/>
      <c r="L23" s="18" t="s">
        <v>39</v>
      </c>
      <c r="M23" s="1" t="s">
        <v>40</v>
      </c>
    </row>
    <row r="24" spans="1:13" ht="20.25" customHeight="1">
      <c r="A24" s="52" t="s">
        <v>11</v>
      </c>
      <c r="B24" s="52"/>
      <c r="C24" s="52"/>
      <c r="D24" s="52"/>
      <c r="E24" s="19"/>
      <c r="F24" s="19"/>
      <c r="L24" s="18">
        <v>18200</v>
      </c>
      <c r="M24" s="18">
        <v>18685</v>
      </c>
    </row>
    <row r="25" spans="1:13" ht="24.75" customHeight="1">
      <c r="L25" s="18">
        <v>11750766.15</v>
      </c>
      <c r="M25" s="18">
        <v>24904741.710000001</v>
      </c>
    </row>
    <row r="26" spans="1:13" ht="15">
      <c r="A26" s="34" t="s">
        <v>15</v>
      </c>
      <c r="B26" s="35"/>
      <c r="C26" s="34" t="s">
        <v>38</v>
      </c>
      <c r="D26" s="35"/>
      <c r="E26" s="34" t="s">
        <v>36</v>
      </c>
      <c r="F26" s="5"/>
      <c r="L26" s="18">
        <v>140000</v>
      </c>
      <c r="M26" s="18">
        <v>178000</v>
      </c>
    </row>
    <row r="27" spans="1:13">
      <c r="A27" s="16" t="s">
        <v>28</v>
      </c>
      <c r="C27" s="36" t="s">
        <v>37</v>
      </c>
      <c r="E27" s="33" t="s">
        <v>16</v>
      </c>
      <c r="F27" s="25"/>
      <c r="L27" s="19">
        <f>SUM(L24:L26)</f>
        <v>11908966.15</v>
      </c>
      <c r="M27" s="19">
        <f>SUM(M24:M26)</f>
        <v>25101426.710000001</v>
      </c>
    </row>
    <row r="28" spans="1:13" ht="12.75" customHeight="1">
      <c r="A28" s="17" t="s">
        <v>29</v>
      </c>
    </row>
    <row r="29" spans="1:13" ht="12.75" customHeight="1">
      <c r="A29" s="17"/>
      <c r="M29" s="19">
        <f>M27-L27</f>
        <v>13192460.560000001</v>
      </c>
    </row>
    <row r="30" spans="1:13" ht="11.25" customHeight="1">
      <c r="A30" s="1" t="s">
        <v>12</v>
      </c>
    </row>
    <row r="31" spans="1:13" ht="7.5" customHeight="1">
      <c r="A31" s="74" t="s">
        <v>13</v>
      </c>
      <c r="B31" s="74"/>
      <c r="C31" s="74"/>
      <c r="D31" s="74"/>
      <c r="E31" s="74"/>
      <c r="F31" s="22"/>
    </row>
    <row r="32" spans="1:13">
      <c r="A32" s="74"/>
      <c r="B32" s="74"/>
      <c r="C32" s="74"/>
      <c r="D32" s="74"/>
      <c r="E32" s="74"/>
      <c r="F32" s="22"/>
    </row>
    <row r="33" spans="1:6" ht="24.75" customHeight="1">
      <c r="A33" s="74"/>
      <c r="B33" s="74"/>
      <c r="C33" s="74"/>
      <c r="D33" s="74"/>
      <c r="E33" s="74"/>
      <c r="F33" s="22"/>
    </row>
    <row r="34" spans="1:6" ht="42.75" customHeight="1">
      <c r="A34" s="52" t="s">
        <v>14</v>
      </c>
      <c r="B34" s="52"/>
      <c r="C34" s="52"/>
      <c r="D34" s="52"/>
      <c r="E34" s="52"/>
      <c r="F34" s="23"/>
    </row>
    <row r="36" spans="1:6" ht="14.25">
      <c r="C36" s="41"/>
    </row>
    <row r="39" spans="1:6" ht="16.5" customHeight="1">
      <c r="D39" s="13"/>
    </row>
    <row r="40" spans="1:6" ht="15.75">
      <c r="C40" s="18"/>
      <c r="D40" s="13"/>
    </row>
    <row r="41" spans="1:6">
      <c r="D41" s="15"/>
    </row>
    <row r="42" spans="1:6">
      <c r="D42" s="2"/>
    </row>
    <row r="43" spans="1:6">
      <c r="D43" s="2"/>
    </row>
  </sheetData>
  <sheetProtection password="CCC5" sheet="1" objects="1" scenarios="1"/>
  <mergeCells count="27">
    <mergeCell ref="A31:E33"/>
    <mergeCell ref="A34:E34"/>
    <mergeCell ref="A18:A21"/>
    <mergeCell ref="B18:B21"/>
    <mergeCell ref="C18:C21"/>
    <mergeCell ref="D18:D21"/>
    <mergeCell ref="E18:E21"/>
    <mergeCell ref="A3:E3"/>
    <mergeCell ref="A4:E4"/>
    <mergeCell ref="A5:E5"/>
    <mergeCell ref="A6:E6"/>
    <mergeCell ref="A7:E7"/>
    <mergeCell ref="C9:D9"/>
    <mergeCell ref="A9:A10"/>
    <mergeCell ref="B9:B10"/>
    <mergeCell ref="E9:E10"/>
    <mergeCell ref="A24:D24"/>
    <mergeCell ref="A11:A13"/>
    <mergeCell ref="B11:B13"/>
    <mergeCell ref="C11:C13"/>
    <mergeCell ref="D11:D13"/>
    <mergeCell ref="E11:E13"/>
    <mergeCell ref="A14:A17"/>
    <mergeCell ref="B14:B17"/>
    <mergeCell ref="C14:C17"/>
    <mergeCell ref="D14:D17"/>
    <mergeCell ref="E14:E17"/>
  </mergeCells>
  <printOptions horizontalCentered="1"/>
  <pageMargins left="0.25" right="0.25" top="0.75" bottom="0.75" header="0.3" footer="0.3"/>
  <pageSetup paperSize="136" scale="97" orientation="landscape" verticalDpi="300"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6"/>
    <col min="3" max="3" width="16" style="6" customWidth="1"/>
    <col min="4" max="4" width="9.140625" style="6"/>
    <col min="5" max="5" width="13.28515625" style="6" bestFit="1" customWidth="1"/>
    <col min="6" max="6" width="15.42578125" style="6" customWidth="1"/>
    <col min="7" max="8" width="9.140625" style="6"/>
    <col min="9" max="9" width="12.140625" style="6" customWidth="1"/>
    <col min="10" max="12" width="9.140625" style="6"/>
    <col min="13" max="13" width="11.5703125" style="6" bestFit="1" customWidth="1"/>
    <col min="14" max="16384" width="9.140625" style="6"/>
  </cols>
  <sheetData>
    <row r="2" spans="1:10">
      <c r="A2" s="84" t="s">
        <v>19</v>
      </c>
      <c r="B2" s="84"/>
      <c r="C2" s="84"/>
      <c r="E2" s="84" t="s">
        <v>18</v>
      </c>
      <c r="F2" s="84"/>
    </row>
    <row r="3" spans="1:10">
      <c r="A3" s="6">
        <v>508.23</v>
      </c>
      <c r="B3" s="6">
        <v>53</v>
      </c>
      <c r="C3" s="7">
        <f>A3*B3</f>
        <v>26936.190000000002</v>
      </c>
      <c r="E3" s="6">
        <v>22</v>
      </c>
      <c r="F3" s="7">
        <f>E3*90.91</f>
        <v>2000.02</v>
      </c>
      <c r="G3" s="6" t="s">
        <v>21</v>
      </c>
    </row>
    <row r="4" spans="1:10">
      <c r="A4" s="6">
        <v>472.77</v>
      </c>
      <c r="B4" s="6">
        <v>68</v>
      </c>
      <c r="C4" s="7">
        <f t="shared" ref="C4:C6" si="0">A4*B4</f>
        <v>32148.36</v>
      </c>
      <c r="E4" s="6">
        <v>20</v>
      </c>
      <c r="F4" s="7">
        <f t="shared" ref="F4:F5" si="1">E4*90.91</f>
        <v>1818.1999999999998</v>
      </c>
      <c r="G4" s="6" t="s">
        <v>22</v>
      </c>
    </row>
    <row r="5" spans="1:10">
      <c r="A5" s="6">
        <v>409.09</v>
      </c>
      <c r="B5" s="6">
        <v>784</v>
      </c>
      <c r="C5" s="7">
        <f t="shared" si="0"/>
        <v>320726.56</v>
      </c>
      <c r="E5" s="6">
        <v>21</v>
      </c>
      <c r="F5" s="8">
        <f t="shared" si="1"/>
        <v>1909.11</v>
      </c>
      <c r="G5" s="6" t="s">
        <v>23</v>
      </c>
    </row>
    <row r="6" spans="1:10">
      <c r="A6" s="6">
        <v>784.31</v>
      </c>
      <c r="B6" s="6">
        <v>2</v>
      </c>
      <c r="C6" s="8">
        <f t="shared" si="0"/>
        <v>1568.62</v>
      </c>
      <c r="F6" s="9">
        <f>SUM(F3:F5)</f>
        <v>5727.33</v>
      </c>
      <c r="G6" s="6" t="s">
        <v>24</v>
      </c>
    </row>
    <row r="7" spans="1:10">
      <c r="C7" s="10">
        <f>SUM(C3:C6)</f>
        <v>381379.73</v>
      </c>
    </row>
    <row r="8" spans="1:10">
      <c r="F8" s="14">
        <f>F6*907</f>
        <v>5194688.3099999996</v>
      </c>
      <c r="G8" s="6" t="s">
        <v>25</v>
      </c>
    </row>
    <row r="10" spans="1:10" ht="16.5" thickBot="1">
      <c r="A10" s="84" t="s">
        <v>20</v>
      </c>
      <c r="B10" s="84"/>
      <c r="C10" s="84"/>
      <c r="E10" s="11" t="s">
        <v>27</v>
      </c>
      <c r="F10" s="12">
        <f>F8*3</f>
        <v>15584064.93</v>
      </c>
    </row>
    <row r="11" spans="1:10" ht="16.5" thickTop="1">
      <c r="A11" s="6">
        <v>609.88</v>
      </c>
      <c r="B11" s="6">
        <v>383</v>
      </c>
      <c r="C11" s="7">
        <f>A11*B11</f>
        <v>233584.04</v>
      </c>
    </row>
    <row r="12" spans="1:10">
      <c r="A12" s="6">
        <v>567.32000000000005</v>
      </c>
      <c r="B12" s="6">
        <v>76</v>
      </c>
      <c r="C12" s="7">
        <f t="shared" ref="C12:C14" si="2">A12*B12</f>
        <v>43116.320000000007</v>
      </c>
    </row>
    <row r="13" spans="1:10">
      <c r="A13" s="6">
        <v>490.91</v>
      </c>
      <c r="B13" s="6">
        <v>1217</v>
      </c>
      <c r="C13" s="13">
        <f t="shared" si="2"/>
        <v>597437.47000000009</v>
      </c>
      <c r="F13" s="11"/>
      <c r="J13" s="11"/>
    </row>
    <row r="14" spans="1:10">
      <c r="A14" s="6">
        <v>784.31</v>
      </c>
      <c r="C14" s="8">
        <f t="shared" si="2"/>
        <v>0</v>
      </c>
    </row>
    <row r="15" spans="1:10">
      <c r="C15" s="10">
        <f>SUM(C11:C14)</f>
        <v>874137.83000000007</v>
      </c>
    </row>
    <row r="17" spans="1:4">
      <c r="C17" s="10">
        <f>SUM(C7,C15)</f>
        <v>1255517.56</v>
      </c>
      <c r="D17" s="6" t="s">
        <v>25</v>
      </c>
    </row>
    <row r="19" spans="1:4" ht="16.5" thickBot="1">
      <c r="A19" s="84" t="s">
        <v>26</v>
      </c>
      <c r="B19" s="84"/>
      <c r="C19" s="12">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pc2</cp:lastModifiedBy>
  <cp:lastPrinted>2019-03-07T07:45:49Z</cp:lastPrinted>
  <dcterms:created xsi:type="dcterms:W3CDTF">2013-07-17T06:14:33Z</dcterms:created>
  <dcterms:modified xsi:type="dcterms:W3CDTF">2019-04-29T07:58:56Z</dcterms:modified>
</cp:coreProperties>
</file>