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0730" windowHeight="11160" activeTab="5"/>
  </bookViews>
  <sheets>
    <sheet name="UNLIQUIDATED" sheetId="13" r:id="rId1"/>
    <sheet name="TrustFund" sheetId="12" r:id="rId2"/>
    <sheet name="CashFlow" sheetId="11" r:id="rId3"/>
    <sheet name="SEF" sheetId="10" r:id="rId4"/>
    <sheet name="LDRMM" sheetId="9" r:id="rId5"/>
    <sheet name="20%IRA" sheetId="8" r:id="rId6"/>
    <sheet name="1QTR (2)" sheetId="7" state="hidden" r:id="rId7"/>
    <sheet name="1QTR" sheetId="5" state="hidden" r:id="rId8"/>
    <sheet name="Sheet1" sheetId="6" state="hidden" r:id="rId9"/>
  </sheets>
  <definedNames>
    <definedName name="_xlnm.Print_Area" localSheetId="7">'1QTR'!$A$1:$J$104</definedName>
    <definedName name="_xlnm.Print_Area" localSheetId="6">'1QTR (2)'!$A$1:$I$68</definedName>
    <definedName name="_xlnm.Print_Area" localSheetId="5">'20%IRA'!$A$1:$I$98</definedName>
    <definedName name="_xlnm.Print_Area" localSheetId="4">LDRMM!$A$1:$G$69</definedName>
    <definedName name="_xlnm.Print_Area" localSheetId="0">UNLIQUIDATED!$A$1:$J$111</definedName>
    <definedName name="_xlnm.Print_Titles" localSheetId="7">'1QTR'!$8:$9</definedName>
    <definedName name="_xlnm.Print_Titles" localSheetId="6">'1QTR (2)'!$8:$9</definedName>
    <definedName name="_xlnm.Print_Titles" localSheetId="5">'20%IRA'!$8:$9</definedName>
    <definedName name="_xlnm.Print_Titles" localSheetId="4">LDRMM!$9:$12</definedName>
    <definedName name="_xlnm.Print_Titles" localSheetId="1">TrustFund!$8:$9</definedName>
    <definedName name="_xlnm.Print_Titles" localSheetId="0">UNLIQUIDATED!$3:$10</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05" i="13"/>
  <c r="I105"/>
  <c r="J103"/>
  <c r="I103"/>
  <c r="H103"/>
  <c r="G103"/>
  <c r="F103"/>
  <c r="E103"/>
  <c r="B103"/>
  <c r="J76"/>
  <c r="I76"/>
  <c r="H76"/>
  <c r="H105" s="1"/>
  <c r="G76"/>
  <c r="G105" s="1"/>
  <c r="F76"/>
  <c r="F105" s="1"/>
  <c r="E76"/>
  <c r="E105" s="1"/>
  <c r="B76"/>
  <c r="B105" s="1"/>
  <c r="G22" i="12" l="1"/>
  <c r="C22"/>
  <c r="E47" i="11" l="1"/>
  <c r="E46"/>
  <c r="E45"/>
  <c r="E42"/>
  <c r="E41"/>
  <c r="E37"/>
  <c r="E36"/>
  <c r="E34"/>
  <c r="E31"/>
  <c r="E38" s="1"/>
  <c r="E30"/>
  <c r="E22"/>
  <c r="E21"/>
  <c r="E20"/>
  <c r="E19"/>
  <c r="E18"/>
  <c r="E23" s="1"/>
  <c r="E15"/>
  <c r="E14"/>
  <c r="E13"/>
  <c r="E12"/>
  <c r="E11"/>
  <c r="E16" s="1"/>
  <c r="E24" s="1"/>
  <c r="E49" l="1"/>
  <c r="E51" s="1"/>
  <c r="I36" i="10" l="1"/>
  <c r="I37" s="1"/>
  <c r="E59" i="9" l="1"/>
  <c r="E60" s="1"/>
  <c r="D59"/>
  <c r="D60" s="1"/>
  <c r="B59"/>
  <c r="G58"/>
  <c r="G57"/>
  <c r="G56"/>
  <c r="F55"/>
  <c r="F59" s="1"/>
  <c r="E55"/>
  <c r="D55"/>
  <c r="B55"/>
  <c r="G54"/>
  <c r="G53"/>
  <c r="G52"/>
  <c r="G51"/>
  <c r="G50"/>
  <c r="G49"/>
  <c r="G48"/>
  <c r="C48"/>
  <c r="G47"/>
  <c r="C47"/>
  <c r="C46"/>
  <c r="G46" s="1"/>
  <c r="G45"/>
  <c r="C45"/>
  <c r="G44"/>
  <c r="C44"/>
  <c r="G43"/>
  <c r="C43"/>
  <c r="G42"/>
  <c r="G41"/>
  <c r="G40"/>
  <c r="G39"/>
  <c r="G38"/>
  <c r="C38"/>
  <c r="G37"/>
  <c r="C37"/>
  <c r="G36"/>
  <c r="G35"/>
  <c r="C35"/>
  <c r="G34"/>
  <c r="C34"/>
  <c r="C55" s="1"/>
  <c r="C59" s="1"/>
  <c r="G33"/>
  <c r="C33"/>
  <c r="G32"/>
  <c r="G31"/>
  <c r="G30"/>
  <c r="G29"/>
  <c r="G28"/>
  <c r="G27"/>
  <c r="G26"/>
  <c r="C26"/>
  <c r="G25"/>
  <c r="G24"/>
  <c r="G23"/>
  <c r="G55" s="1"/>
  <c r="G59" s="1"/>
  <c r="E20"/>
  <c r="D20"/>
  <c r="C20"/>
  <c r="C60" s="1"/>
  <c r="B20"/>
  <c r="B60" s="1"/>
  <c r="G60" s="1"/>
  <c r="G19"/>
  <c r="G18"/>
  <c r="G17"/>
  <c r="G20" s="1"/>
  <c r="F17"/>
  <c r="F20" s="1"/>
  <c r="F60" s="1"/>
  <c r="G16"/>
  <c r="G15"/>
  <c r="C15"/>
  <c r="G14"/>
  <c r="G60" i="8" l="1"/>
  <c r="G67" s="1"/>
  <c r="C67"/>
  <c r="G45"/>
  <c r="C45"/>
  <c r="G63"/>
  <c r="G61"/>
  <c r="G44"/>
  <c r="G43"/>
  <c r="G42"/>
  <c r="G40"/>
  <c r="G26"/>
  <c r="G24"/>
  <c r="G23"/>
  <c r="G22"/>
  <c r="G21"/>
  <c r="G20"/>
  <c r="G19"/>
  <c r="G18"/>
  <c r="G71"/>
  <c r="C71"/>
  <c r="G57"/>
  <c r="G56"/>
  <c r="G55"/>
  <c r="G73" l="1"/>
  <c r="C73"/>
  <c r="C70" i="7"/>
</calcChain>
</file>

<file path=xl/comments1.xml><?xml version="1.0" encoding="utf-8"?>
<comments xmlns="http://schemas.openxmlformats.org/spreadsheetml/2006/main">
  <authors>
    <author>Pangasinan Accounting</author>
  </authors>
  <commentList>
    <comment ref="I11" authorId="0">
      <text>
        <r>
          <rPr>
            <b/>
            <sz val="9"/>
            <color indexed="81"/>
            <rFont val="Tahoma"/>
            <charset val="1"/>
          </rPr>
          <t>Pangasinan Accounting:</t>
        </r>
        <r>
          <rPr>
            <sz val="9"/>
            <color indexed="81"/>
            <rFont val="Tahoma"/>
            <charset val="1"/>
          </rPr>
          <t xml:space="preserve">
</t>
        </r>
      </text>
    </comment>
  </commentList>
</comments>
</file>

<file path=xl/comments2.xml><?xml version="1.0" encoding="utf-8"?>
<comments xmlns="http://schemas.openxmlformats.org/spreadsheetml/2006/main">
  <authors>
    <author>Admin</author>
  </authors>
  <commentList>
    <comment ref="B14" authorId="0">
      <text>
        <r>
          <rPr>
            <b/>
            <sz val="9"/>
            <color indexed="81"/>
            <rFont val="Tahoma"/>
            <family val="2"/>
          </rPr>
          <t>Admin:</t>
        </r>
        <r>
          <rPr>
            <sz val="9"/>
            <color indexed="81"/>
            <rFont val="Tahoma"/>
            <family val="2"/>
          </rPr>
          <t xml:space="preserve">
As per Revised Contract Cost after Change Order No.1
Orig CP: 5844432.49
</t>
        </r>
      </text>
    </comment>
    <comment ref="G14" authorId="0">
      <text>
        <r>
          <rPr>
            <b/>
            <sz val="9"/>
            <color indexed="81"/>
            <rFont val="Tahoma"/>
            <family val="2"/>
          </rPr>
          <t>Admin:</t>
        </r>
        <r>
          <rPr>
            <sz val="9"/>
            <color indexed="81"/>
            <rFont val="Tahoma"/>
            <family val="2"/>
          </rPr>
          <t xml:space="preserve">
As per Revised Contract Cost after Change Order No.1
Orig CP: 5844432.49
</t>
        </r>
      </text>
    </comment>
  </commentList>
</comments>
</file>

<file path=xl/comments3.xml><?xml version="1.0" encoding="utf-8"?>
<comments xmlns="http://schemas.openxmlformats.org/spreadsheetml/2006/main">
  <authors>
    <author>Admin</author>
  </authors>
  <commentList>
    <comment ref="C72" authorId="0">
      <text>
        <r>
          <rPr>
            <b/>
            <sz val="9"/>
            <color indexed="81"/>
            <rFont val="Tahoma"/>
            <family val="2"/>
          </rPr>
          <t>Admin:</t>
        </r>
        <r>
          <rPr>
            <sz val="9"/>
            <color indexed="81"/>
            <rFont val="Tahoma"/>
            <family val="2"/>
          </rPr>
          <t xml:space="preserve">
part of 38,984,000.00</t>
        </r>
      </text>
    </comment>
  </commentList>
</comments>
</file>

<file path=xl/sharedStrings.xml><?xml version="1.0" encoding="utf-8"?>
<sst xmlns="http://schemas.openxmlformats.org/spreadsheetml/2006/main" count="879" uniqueCount="593">
  <si>
    <t>FDP Form 7- 20% Component of the IRA Utilization</t>
  </si>
  <si>
    <t>20% COMPONENT OF THE IRA UTILIZATION</t>
  </si>
  <si>
    <t>Province, City or Municipality:  PANGASINAN</t>
  </si>
  <si>
    <t>PROGRAM OR PROJECT</t>
  </si>
  <si>
    <t>LOCATION</t>
  </si>
  <si>
    <t>TOTAL COST</t>
  </si>
  <si>
    <t>DATE STARTED</t>
  </si>
  <si>
    <t>TARGET COMPLETION DATE</t>
  </si>
  <si>
    <t>% OF COMPLETION</t>
  </si>
  <si>
    <t>TOTAL COST INCURRED TO DATE</t>
  </si>
  <si>
    <t>PROJECT STATUS</t>
  </si>
  <si>
    <t>No. of Extensions, if any</t>
  </si>
  <si>
    <t>Remarks</t>
  </si>
  <si>
    <t>Social Development</t>
  </si>
  <si>
    <t>Environmental  Development</t>
  </si>
  <si>
    <t>Amortization of Principal and Interest on Loan to the LBP</t>
  </si>
  <si>
    <t>Livelihood Projects - Loans Granted to various Associations and MPC's</t>
  </si>
  <si>
    <t>Alaminos City</t>
  </si>
  <si>
    <t>Lingayen</t>
  </si>
  <si>
    <t>San Vicente, Burgos</t>
  </si>
  <si>
    <t>Construction of 2 units dug well</t>
  </si>
  <si>
    <t>Construction of 2 units Artesian Well</t>
  </si>
  <si>
    <t>Pangasinan</t>
  </si>
  <si>
    <t>Basista</t>
  </si>
  <si>
    <t>Binmaley</t>
  </si>
  <si>
    <t>Bugallon</t>
  </si>
  <si>
    <t>Bolinao</t>
  </si>
  <si>
    <t>Mangatarem</t>
  </si>
  <si>
    <t>San Manuel</t>
  </si>
  <si>
    <t>Pozorrubio</t>
  </si>
  <si>
    <t>Brgy. Bobonot, Dasol</t>
  </si>
  <si>
    <t>Concreting of Pathwalk</t>
  </si>
  <si>
    <t>Sison</t>
  </si>
  <si>
    <t>Umingan</t>
  </si>
  <si>
    <t>Dasol</t>
  </si>
  <si>
    <t>Infanta</t>
  </si>
  <si>
    <t>FOR THE 1ST QUARTER, CY 2019</t>
  </si>
  <si>
    <t>Construction of partition fence and gate at Dasol Breeding Station</t>
  </si>
  <si>
    <t>Preventive Maintenance/Pallative repair of Various Provincial Buildings in the province</t>
  </si>
  <si>
    <t>12900 bags cement</t>
  </si>
  <si>
    <t>12300 bags cement</t>
  </si>
  <si>
    <t>8100 bags cement</t>
  </si>
  <si>
    <t>15000 bags of cement to be given to different barangays</t>
  </si>
  <si>
    <t>1000 pcs . Jetmatic pump</t>
  </si>
  <si>
    <t>7350 bags of cement</t>
  </si>
  <si>
    <t>Construction of Waste Segregation &amp; Storage Facilities @ Dasol Community Hospital</t>
  </si>
  <si>
    <t>Preventive Maintenance of various Bldg. around Capitol Cmpd., Lingayen</t>
  </si>
  <si>
    <t>Construction of Canopy at STP for Additional Parking Area and construction of covered walkway from Main Bldg. to Dietary Office Bldg. at Asingan Community Hospital, Asingan</t>
  </si>
  <si>
    <t>Economic Development</t>
  </si>
  <si>
    <t>Various farm inputs( assorted fruits, forest tree seedlings and mangroves)</t>
  </si>
  <si>
    <t>Payment of lot</t>
  </si>
  <si>
    <t>Repainting of Various Provincial Bridges at Dist. I, II, III, IV, V, VI around Pangasinan</t>
  </si>
  <si>
    <t>Construction of Public Comfort Rooms at Dasol Community Hospital, Dasol</t>
  </si>
  <si>
    <t>Brgy. Amandiego, Alaminos City</t>
  </si>
  <si>
    <t>Construction of covered court (Gymnasium)</t>
  </si>
  <si>
    <t>Agno</t>
  </si>
  <si>
    <t>Reconstruction of Alumni Multi-Purpose Center, Agno, NHS</t>
  </si>
  <si>
    <t>Construction of goat shed at OPAG/OPVET</t>
  </si>
  <si>
    <t>Brgy. Binabalian, Bolinao</t>
  </si>
  <si>
    <t xml:space="preserve"> Brgy. Biec, Binmaley</t>
  </si>
  <si>
    <t>Construction  of Bangus Processing Facility</t>
  </si>
  <si>
    <t>Interior Design for Training Center II at Capitol Complex</t>
  </si>
  <si>
    <t>Construction of Pavillion at Capitol Complex</t>
  </si>
  <si>
    <t>Repair/improvement of various structures at PagO, Brgy. Arnedo</t>
  </si>
  <si>
    <t>Brgy. Malabago, Calasiao</t>
  </si>
  <si>
    <t>Completion of covered court</t>
  </si>
  <si>
    <t>Brgy. Patacbo, Basista</t>
  </si>
  <si>
    <t>Construction of Health Center</t>
  </si>
  <si>
    <t>Drilling/construction of water system (w/ Pumping Machinery &amp; Elevated Stainless steel tank) at Reformation Center</t>
  </si>
  <si>
    <t>Bolingit, San Carlos City</t>
  </si>
  <si>
    <t>Upgrading of electrical system at Pangasinan Provincial Hospital (Phase 2)</t>
  </si>
  <si>
    <t>Asphalting/blocktopping of various pathwalk</t>
  </si>
  <si>
    <t>Improvement or repair of various area of ABC Bldg.</t>
  </si>
  <si>
    <t>Esperanza Section, Umingan</t>
  </si>
  <si>
    <t>Construction of 1 unit, 1-barrel RCBC along Nancalobasaan-Cabalitian Prov'l Road</t>
  </si>
  <si>
    <t xml:space="preserve">Construction of storage and garage Bldg. at DILG Cmpd. </t>
  </si>
  <si>
    <t>Brgy. Alvear East, Lingayen</t>
  </si>
  <si>
    <t>Repair of various Buildings at Western Pangasinan District Hospital</t>
  </si>
  <si>
    <t xml:space="preserve">Construction of covered court Main/service Entry and Building Markers for Abong Na Dayew Bldg. </t>
  </si>
  <si>
    <t>Capitol Complex, Lingayen</t>
  </si>
  <si>
    <t xml:space="preserve">Construction of comfort room (Male and female) &amp; fabrication of 8 units steel bleachers at Gayaman Elementary Sch., </t>
  </si>
  <si>
    <t>Brgy. Gayaman, Binmaley</t>
  </si>
  <si>
    <t>Construction/installation of 7 units street lights</t>
  </si>
  <si>
    <t>Brgy. Dilan, Pozorrubio</t>
  </si>
  <si>
    <t>Improvement/repair of perimeter fence (south wigh) at Dilan Integrated Sch.</t>
  </si>
  <si>
    <t xml:space="preserve">Construction of Perimeter fence at Capitol Resort Hotel </t>
  </si>
  <si>
    <t>Brgy. Calaocan, Manaoag</t>
  </si>
  <si>
    <t>Construction of Firing Range at Camp Tito Abat</t>
  </si>
  <si>
    <t>Brgy. Poblacion, Balungao</t>
  </si>
  <si>
    <t>Construction of Roofing of Concrete bleacher</t>
  </si>
  <si>
    <t>Brgy. Poblacion, Manaoag</t>
  </si>
  <si>
    <t>Construction of roofing of concret bleacher</t>
  </si>
  <si>
    <t>Brgy. Poblacion, Binmaley</t>
  </si>
  <si>
    <t>Proposed construction of 2 storey Liga ng mga Barangay Building</t>
  </si>
  <si>
    <t>Brgy. Poblacion, Burgos</t>
  </si>
  <si>
    <t>121 MT Asphalt for blocktopping of Road between Public Market &amp; National Road</t>
  </si>
  <si>
    <t xml:space="preserve"> Lingayen</t>
  </si>
  <si>
    <t>Construction of generator set housing and installation of underground supply wiring of generator set of PSWDO Building</t>
  </si>
  <si>
    <t>Construction of Watchers Lounge with Concrete Bench @ Pozorrubio Community Hospital</t>
  </si>
  <si>
    <t xml:space="preserve">Construction of 1 unit barrel RCBC @ Camia St. </t>
  </si>
  <si>
    <t>Brgy. Malimpuec, Basista</t>
  </si>
  <si>
    <t>Brgy. Poblacion, Bautista</t>
  </si>
  <si>
    <t>Construction of Dental Health Bldg.,</t>
  </si>
  <si>
    <t xml:space="preserve">Construction of 2 units Artesian Well at </t>
  </si>
  <si>
    <t>Brgy. Nalneran, Basista</t>
  </si>
  <si>
    <t>Brgy. Casanestebanan, Laoac</t>
  </si>
  <si>
    <t>Various materials for the  construction of 3 units Artesian Well</t>
  </si>
  <si>
    <t>Brgy. Tomling, Malasiqui</t>
  </si>
  <si>
    <t>Various construction materials for the construction of 3 units artesian well</t>
  </si>
  <si>
    <t xml:space="preserve">Construction of 3 units Artesian Well at </t>
  </si>
  <si>
    <t>Brgy. Lasip, Malasiqui</t>
  </si>
  <si>
    <t>Brgy. Macaboboni, Agno</t>
  </si>
  <si>
    <t>Construction of 1 unit deep well &amp; repair of existing water system</t>
  </si>
  <si>
    <t>Brgy. Palma, Basista</t>
  </si>
  <si>
    <t>Brgy. Baruan, Agno</t>
  </si>
  <si>
    <t>Brgy. Canaoalan, Binmaley</t>
  </si>
  <si>
    <t>Construction of 1 Level II Water System</t>
  </si>
  <si>
    <t>Brgy. Amancoro, Binmaley</t>
  </si>
  <si>
    <t>Various construction materials for the installation of motorpump w/ tanks &amp; accessories for Artesian Well Source</t>
  </si>
  <si>
    <t>Brgy. Salapingao, Binmaley</t>
  </si>
  <si>
    <t>Various materials for installation of motorpump w/ accessories for artesian well source</t>
  </si>
  <si>
    <t>Brgy. Esperanza, Umingan</t>
  </si>
  <si>
    <t>Construction of Two (2) units Artesian Well</t>
  </si>
  <si>
    <t>Brgy. Diket, Umingan</t>
  </si>
  <si>
    <t>Brgy. Pangangaan, Umingan</t>
  </si>
  <si>
    <t>Brgy. Obong, Basista</t>
  </si>
  <si>
    <t>Brgy. Eguia, Dasol</t>
  </si>
  <si>
    <t>Construction of 3 units Deep Well</t>
  </si>
  <si>
    <t>Bachelor East, Natividad, Pangasinan</t>
  </si>
  <si>
    <t>Various materials for the Spring Rehabilitation Project</t>
  </si>
  <si>
    <t>Sitio Apalang, Brgy. Bolo, Labrador</t>
  </si>
  <si>
    <t>Restoration of Stone Masonry</t>
  </si>
  <si>
    <t>Brgy. Road at Sitio Lasip Boquig, Calasiao</t>
  </si>
  <si>
    <t>Emulsified Asphalt for asphalting/blocktopping and patching</t>
  </si>
  <si>
    <t xml:space="preserve"> Purok Laud Road, Poblacion, Bani</t>
  </si>
  <si>
    <t>Improvement (blocktopping)</t>
  </si>
  <si>
    <t>Brgy. Quinaoayanan, Bani</t>
  </si>
  <si>
    <t>Nancayasan Palina Road at Urdaneta City</t>
  </si>
  <si>
    <t xml:space="preserve">Blocktopping </t>
  </si>
  <si>
    <t xml:space="preserve">Asphalting/blocktopping with RCCP of Cabaritan-Binmekeg Road, </t>
  </si>
  <si>
    <t xml:space="preserve">Concreting of Dulag Brgy. Road, </t>
  </si>
  <si>
    <t>Brgy. Camanggaan Road, Binalonan</t>
  </si>
  <si>
    <t>Proposed blocktopping</t>
  </si>
  <si>
    <t>Asphalting/blocktopping of various roadlines</t>
  </si>
  <si>
    <t>Rehabilitation/asphalting of San Leon- San Vicente Provincial Road</t>
  </si>
  <si>
    <t>Asphalting &amp; blocktopping of various Brgy. Roads</t>
  </si>
  <si>
    <t xml:space="preserve">Construction of Access Bridge with Protection Works at Training Center Cmpd., </t>
  </si>
  <si>
    <t>Repair and maintenance of various provincial roads and bridges within the province</t>
  </si>
  <si>
    <t>Improvement with Stone Masonry of Sapang Bridge Approaches</t>
  </si>
  <si>
    <t>Binalonan</t>
  </si>
  <si>
    <t>Blocktopping of Brgy. Moreno Road</t>
  </si>
  <si>
    <t>Completion of Pallative repair of Marcos Bridge</t>
  </si>
  <si>
    <t>Brgy. Baluyot, Bautista, Pangasinan</t>
  </si>
  <si>
    <t>Brgy. Dinalaoan, Calasiao</t>
  </si>
  <si>
    <t>Improvement (concreting w/ widening of Road)</t>
  </si>
  <si>
    <t>Brgy. Camaley, Binmaley</t>
  </si>
  <si>
    <t>Improvement/concreting of Brgy. Road</t>
  </si>
  <si>
    <t>Sison, Pangasinan</t>
  </si>
  <si>
    <t>Asphalt for various roads</t>
  </si>
  <si>
    <t>Asphalt for various Roads</t>
  </si>
  <si>
    <t>Reconstruction of Alumni Multi-Purpose Center, Agno, NHS, Agno</t>
  </si>
  <si>
    <t>Construction of covered court (Gymnasium) at Brgy. Binabalian, Bolinao</t>
  </si>
  <si>
    <t>Interior Design for Training Center II at Capitol Complex, Lingayen</t>
  </si>
  <si>
    <t>Repair/improvement of various structures at PagO, Brgy. Arnedo, Bolinao</t>
  </si>
  <si>
    <t>Completion of covered court at Brgy. Malabago, Calasiao</t>
  </si>
  <si>
    <t>Upgrading of electrical system at Pangasinan Provincial Hospital (Phase 2) at Bolingit, San Carlos City</t>
  </si>
  <si>
    <t>Repair/improvement of roofing of Brgy. Hall at Brgy. San Pedro, Mabini</t>
  </si>
  <si>
    <t>Payment of lot, Brgy. Bolingit, San Carlos City</t>
  </si>
  <si>
    <t>Labor for installation of panel board, Training Center, Capitol, Lingayen</t>
  </si>
  <si>
    <t>Labor for upgrading of electrical system, Capitol Resort</t>
  </si>
  <si>
    <t>Labor for completion/upgrading of electrical system, Bolingit, San Carlos City</t>
  </si>
  <si>
    <t>Upgrading of electrical system for single phase to 3-phase line at Power House 2, Urdaneta District Hosp.</t>
  </si>
  <si>
    <t>Repair/improvement of stage at Brgy. Domalandan Center, Lingayen</t>
  </si>
  <si>
    <t>Construction of storage and garage Bldg. at DILG Cmpd. Brgy. Alvear East, Lingayen</t>
  </si>
  <si>
    <t>Repair of various Buildings at Western Pangasinan District Hospital, Alaminos City</t>
  </si>
  <si>
    <t>Construction of comfort room (Male and female) &amp; fabrication of 8 units steel bleachers at Gayaman Elementary Sch., Brgy. Gayaman, Binmaley</t>
  </si>
  <si>
    <t>Improvement/repair of perimeter fence (south wigh) at Dilan Integrated Sch., Brgy. Dilan, Pozorrubio</t>
  </si>
  <si>
    <t>Construction of Perimeter fence at Capitol Resort Hotel, Lingayen</t>
  </si>
  <si>
    <t>Construction of additional 1 unit-septic tank for OPD, Main Bldg. at EPDH, Tayug</t>
  </si>
  <si>
    <t>Expansion of PVAO Office at Capitol Complex, Lingayen</t>
  </si>
  <si>
    <t>Construction of generator set housing and installation of underground supply wiring of generator set of PSWDO Building@ Lingayen</t>
  </si>
  <si>
    <t>Various materials for the drilling of well source for Point Source Water System at Bayoyong, Basista</t>
  </si>
  <si>
    <t>Labor, materials, equipment…</t>
  </si>
  <si>
    <t>Construction of ramp and comfort Room for PWD @ PDRRMO, Lingayen</t>
  </si>
  <si>
    <t>Constructin of covered court (gymnasium) at Takipan, Mangatarem</t>
  </si>
  <si>
    <t>Construction /improvementt of PWD Requirement at PPH, San Carlos City</t>
  </si>
  <si>
    <t>Installation of 3 units Capitol Bldg. PWD Stainless Steel Ramp Railings at Capitol Cmpd., Lingayen</t>
  </si>
  <si>
    <t>Various materials for the repair of electrical wiring &amp; replacement of lightings at Pago Alaminos Field Off., Alaminos City</t>
  </si>
  <si>
    <t>Extension of Roof Eaves PDRRMO Emergency Operation Center Bldg., LDH Complex, Lingayen</t>
  </si>
  <si>
    <t>Extension of 1 span single-phase line and installation of 125 KVA Dx Transformer At Bengson-Yuson House, Bengson St, Lingayen</t>
  </si>
  <si>
    <t>Repair of deep well at Brgy. Salapingao, Binmaley</t>
  </si>
  <si>
    <t>Preventive Maintenance/Pallative repair of Various Provincial Hospitals in the province</t>
  </si>
  <si>
    <t>Repair and Repainting  of Perimeter Fence at NRSCC, Lingayen</t>
  </si>
  <si>
    <t>Construction of drainage canal at the back of MDRRMO and Evacuation Center, Lingayen</t>
  </si>
  <si>
    <t>5 units engine and pump set</t>
  </si>
  <si>
    <t>engine and pump set</t>
  </si>
  <si>
    <t>Mangrove propaganda and nipa seeds</t>
  </si>
  <si>
    <t>Repair (rewinding) of 12 units motorpumps at Waterworks Secction, Motorpool Cmpd., Lingayen</t>
  </si>
  <si>
    <t>Various construction materials for the construction of 3 units artesian well At Brgy. Tomling, Malasiqui</t>
  </si>
  <si>
    <t>Various construction materials for the construction of 3 units Artesian Well at Brgy. Lasip, Malasiqui</t>
  </si>
  <si>
    <t>Construction of 2 units Artesian Well at Brgy. Palma, Basista</t>
  </si>
  <si>
    <t>Construction of 1 Level II Water System at Brgy. Canaoalan, Binmaley</t>
  </si>
  <si>
    <t>Various materials for installation of motorpump w/ accessories for artesian well source at Brgy. Salapingao, Binmaley</t>
  </si>
  <si>
    <t>Repair/installation of 3 HP Submersible Pump at LDH, Lingayen</t>
  </si>
  <si>
    <t>Concreting of Pathwalk at Brgy. Quinaoayanan, Bani</t>
  </si>
  <si>
    <t>Concreting of Dulag Brgy. Road, Binmaley</t>
  </si>
  <si>
    <t>Blocktopping of Evangelista Road, Umingan</t>
  </si>
  <si>
    <t>Improvement/blocktopping at Brgy. Nibaliw, San Fabian</t>
  </si>
  <si>
    <t>Asphalting/blocktopping of Sitio Inerangan Rd., at Brgy. Dayid, Mangaldan</t>
  </si>
  <si>
    <t>Rehabilitation of Urdaneta Community Bridge at Urdaneta City</t>
  </si>
  <si>
    <t>Labor for construction of stone masonry, Cuna Rd., Umingan</t>
  </si>
  <si>
    <t>Agno, Pangasinan</t>
  </si>
  <si>
    <t>Calasiao</t>
  </si>
  <si>
    <t>San Carlos City</t>
  </si>
  <si>
    <t>Mabini</t>
  </si>
  <si>
    <t>Urdaneta City</t>
  </si>
  <si>
    <t>Asingan</t>
  </si>
  <si>
    <t>Tayug</t>
  </si>
  <si>
    <t>Malasiqui</t>
  </si>
  <si>
    <t>Bani</t>
  </si>
  <si>
    <t>San Fabian</t>
  </si>
  <si>
    <t>Mangaldan</t>
  </si>
  <si>
    <t>Improvement of NRSCC Grandstand, Lingayen</t>
  </si>
  <si>
    <t>Construction of 2-storey  Office and Barracks at PPO</t>
  </si>
  <si>
    <t>Construction of Placenta Pit at EPDH, Tayug</t>
  </si>
  <si>
    <t>Installation of Mechanical Device for STP at Urdaneta District Hospital, Urdaneta</t>
  </si>
  <si>
    <t>Completion of 3 Storey Multi-Purpose Bldg. at Capitol Cmpd., Lingayen</t>
  </si>
  <si>
    <t>Construction of perimeter fence of covered court at Brgy. Sinabaan, Bautista</t>
  </si>
  <si>
    <t>Additional Height of Lamp Post around Capitol Complex, Lingayen</t>
  </si>
  <si>
    <t>Construction of covered court Main/service Entry and Building Markers for Abong Na Dayew Bldg. Capitol Complex, Lingayen</t>
  </si>
  <si>
    <t>Proposed construction of 2 storey Liga ng mga Barangay Building at Brgy. Poblacion, Binmaley</t>
  </si>
  <si>
    <t>Construction of 1 unit barrel RCBC @ Camia St. Brgy. Malimpuec, Basista</t>
  </si>
  <si>
    <t>Loans Granted to various Associations and MPC's</t>
  </si>
  <si>
    <t>Various construction materials for the installation of motorpump w/ tanks &amp; accessories for Artesian Well Source at Brgy. Amancoro, Binmaley</t>
  </si>
  <si>
    <t>Construction of Two (2) units Artesian Well at Brgy. Diket, Umingan</t>
  </si>
  <si>
    <t>Construction of Two (2) units Artesian Well at Brgy. Obong, Basista</t>
  </si>
  <si>
    <t>11 drums Emulsified Asphalt and 239 MT Asphalt Pre-mix for the proposed blocktopping of Brgy. Camanggaan Road, Binalonan</t>
  </si>
  <si>
    <t>913 MT Asphalt Pre-mix and 40 drums Emulsified Asphalt for the asphalting/blocktopping of various roadlines at Basista</t>
  </si>
  <si>
    <t>Construction of Access Bridge with Protection Works at Training Center Cmpd., Lingayen</t>
  </si>
  <si>
    <t>Improvement with Stone Masonry of Sapang Bridge Approaches, Mangatarem</t>
  </si>
  <si>
    <t>18 drums Emulsified Asphalt and 418 MT Asphalt Pre-mix for the blocktopping of Brgy. Moreno Road, Binalonan</t>
  </si>
  <si>
    <t>Completion of Pallative repair of Marcos Bridge at Mangatarem</t>
  </si>
  <si>
    <t>Concreting of Pathwalk at Brgy. Baluyot, Bautista, Pangasinan</t>
  </si>
  <si>
    <t>Asphalt for various roads, Sison, Pangasinan</t>
  </si>
  <si>
    <t>Asphalt for various Roads (Capas-Sn. Felipe, Mangcasuy-Sn. Felipe Rd.), Binalonan</t>
  </si>
  <si>
    <t>Asphalt forvarious Roads, Pozorrubio</t>
  </si>
  <si>
    <t>Restoration of Stone Masonry at Sitio Apalang, Brgy. Bolo, Labrador</t>
  </si>
  <si>
    <t>Improvement of Bued-Ambonao Rd., (w/ Drainage Canal) at Brgy. Ambonao, Calasiao</t>
  </si>
  <si>
    <t>Concreting of various pathwalk (sitio) at Brgy. Poblacion East, San Nicolas</t>
  </si>
  <si>
    <t>Asphalting/blocktopping of vacant lot and access road at Pozorrubio Com. Hospital, Pozorrubio</t>
  </si>
  <si>
    <t>Improvement/construction of Slope Protection along San Jacinto-Pozorrubio Road, San Jacinto</t>
  </si>
  <si>
    <t>Concreting of Brgy. Road at Brgy. Ambonao, Calasiao,</t>
  </si>
  <si>
    <t>479 MT Pre-mix and 21 drums E. Asphalt, blocktopping of Brgy. Lipit Norte Road, Manaoag</t>
  </si>
  <si>
    <t>Blocktopping of Road leading to Casa Real at Lingayen</t>
  </si>
  <si>
    <t>Construction of Drainage Canal (CHB) Wall w/ concrete Cover at Brgy. Nandacan, Bautista</t>
  </si>
  <si>
    <t>Construction of Drainage Canal (CHB) Wall w/ concrete Cover at Brgy. Nibaliw Sur, Bautista</t>
  </si>
  <si>
    <t>Construction of Slope Protection (Stone Masonry) at Brgy. Palisoc, Bautista</t>
  </si>
  <si>
    <t>Interior Design for Training Center II</t>
  </si>
  <si>
    <t>Brgy. San Pedro, Mabini</t>
  </si>
  <si>
    <t>Repair/improvement of roofing of Brgy. Hall</t>
  </si>
  <si>
    <t>Additional works for the repair/improvement of Brgy. Hall</t>
  </si>
  <si>
    <t>Brgy. Bañaga, Bugallon</t>
  </si>
  <si>
    <t>Improvement of repair and Extension of riprap along Agno River</t>
  </si>
  <si>
    <t>Extension of Municipal Hall Bldg. (Comfort Room and Pantry)</t>
  </si>
  <si>
    <t>Improvement of Public Health/Lactation Section to Blood Bank at Pangasinan Provincial Hospital</t>
  </si>
  <si>
    <t>Bautista</t>
  </si>
  <si>
    <t>Labrador</t>
  </si>
  <si>
    <t>San Nicolas</t>
  </si>
  <si>
    <t>San Jacinto</t>
  </si>
  <si>
    <t>Manaoag</t>
  </si>
  <si>
    <t>FOR THE 3RD QUARTER, CY 2019</t>
  </si>
  <si>
    <t>Total - Social Development</t>
  </si>
  <si>
    <t>Total - Economic Development</t>
  </si>
  <si>
    <t>Total - Environmental Development</t>
  </si>
  <si>
    <t>Grand Total</t>
  </si>
  <si>
    <t>completed</t>
  </si>
  <si>
    <t>on-going</t>
  </si>
  <si>
    <t>bidded - 9/9/19</t>
  </si>
  <si>
    <t>bidded - 9/30/19</t>
  </si>
  <si>
    <t>budded - 8/16/19</t>
  </si>
  <si>
    <t>Note: 2 roads completed only from 5/11/19 - 5/29/19</t>
  </si>
  <si>
    <t>as per extra work order</t>
  </si>
  <si>
    <t>Upgrading of electrical system at Pangasinan Provincial Hospital (Phase2)</t>
  </si>
  <si>
    <t>Loans</t>
  </si>
  <si>
    <t>We hereby certify that we have reviewed the contents and hereby attest to the veracity and correctness of the data or information contained in this document.</t>
  </si>
  <si>
    <t>ARTURO V. SORIANO, CPA</t>
  </si>
  <si>
    <t>Provincial Accountant</t>
  </si>
  <si>
    <t>HON. AMADO I. ESPINO, III</t>
  </si>
  <si>
    <t>Provincial Governor</t>
  </si>
  <si>
    <t>FDP Form 8 - Local Disaster Risk Reduction and Management Fund Utilization</t>
  </si>
  <si>
    <t>(COA Form)</t>
  </si>
  <si>
    <t>LOCAL DISASTER RISK REDUCTION AND MANAGEMENT FUND UTILIZATION</t>
  </si>
  <si>
    <t>As of September 2019</t>
  </si>
  <si>
    <t>Province of Pangasinan</t>
  </si>
  <si>
    <t>LDRRMF</t>
  </si>
  <si>
    <t>Particulars</t>
  </si>
  <si>
    <t>Quick Response Fund (QRF)</t>
  </si>
  <si>
    <t>Mitigation Fund</t>
  </si>
  <si>
    <t>NDRRMF</t>
  </si>
  <si>
    <t>From Other LGUs</t>
  </si>
  <si>
    <t>From Other Sources</t>
  </si>
  <si>
    <t>Total</t>
  </si>
  <si>
    <t>A. Sources of Funds:</t>
  </si>
  <si>
    <t>Current Appropriation</t>
  </si>
  <si>
    <t>Continuing Appropriation</t>
  </si>
  <si>
    <t>Previous Year's Appropriation transferred to the Special Trust Fund</t>
  </si>
  <si>
    <r>
      <t xml:space="preserve">Others </t>
    </r>
    <r>
      <rPr>
        <sz val="14"/>
        <rFont val="Cambria"/>
        <family val="1"/>
        <scheme val="major"/>
      </rPr>
      <t xml:space="preserve"> </t>
    </r>
    <r>
      <rPr>
        <i/>
        <sz val="14"/>
        <rFont val="Cambria"/>
        <family val="1"/>
        <scheme val="major"/>
      </rPr>
      <t>Interest Income</t>
    </r>
    <r>
      <rPr>
        <i/>
        <sz val="14"/>
        <rFont val="Calibri"/>
        <family val="2"/>
        <scheme val="minor"/>
      </rPr>
      <t>(Trust Fund)</t>
    </r>
  </si>
  <si>
    <t>Transfers/Grants</t>
  </si>
  <si>
    <r>
      <t xml:space="preserve">Others </t>
    </r>
    <r>
      <rPr>
        <sz val="14"/>
        <rFont val="Cambria"/>
        <family val="1"/>
        <scheme val="major"/>
      </rPr>
      <t xml:space="preserve"> </t>
    </r>
    <r>
      <rPr>
        <i/>
        <sz val="14"/>
        <rFont val="Cambria"/>
        <family val="1"/>
        <scheme val="major"/>
      </rPr>
      <t>Interest Income</t>
    </r>
    <r>
      <rPr>
        <i/>
        <sz val="14"/>
        <rFont val="Calibri"/>
        <family val="2"/>
        <scheme val="minor"/>
      </rPr>
      <t xml:space="preserve"> </t>
    </r>
    <r>
      <rPr>
        <sz val="14"/>
        <rFont val="Calibri"/>
        <family val="2"/>
        <scheme val="minor"/>
      </rPr>
      <t xml:space="preserve"> </t>
    </r>
    <r>
      <rPr>
        <i/>
        <sz val="14"/>
        <rFont val="Calibri"/>
        <family val="2"/>
        <scheme val="minor"/>
      </rPr>
      <t>(Trust Fund)</t>
    </r>
  </si>
  <si>
    <t>Total Funds Available</t>
  </si>
  <si>
    <t>B. Utilization</t>
  </si>
  <si>
    <t>Medicines</t>
  </si>
  <si>
    <t>Medical Supplies</t>
  </si>
  <si>
    <t>Food Supplies</t>
  </si>
  <si>
    <t>Office Supplies</t>
  </si>
  <si>
    <t>Repair of Evacuation Center</t>
  </si>
  <si>
    <t>Disaster Response &amp; Rescue Equipment</t>
  </si>
  <si>
    <t>Institutional/Capacity Development (Ex. Trainings, environmental assessment &amp; other related activities)</t>
  </si>
  <si>
    <t>Construction of Evacuation Center</t>
  </si>
  <si>
    <t xml:space="preserve">Capital Outlay - Equipment </t>
  </si>
  <si>
    <t>Transfer to other LGUs</t>
  </si>
  <si>
    <t>Other Maintenance and Operating Expenses</t>
  </si>
  <si>
    <t>Traveling Expense</t>
  </si>
  <si>
    <t>Training Expense</t>
  </si>
  <si>
    <t>IT Equipment &amp; Software</t>
  </si>
  <si>
    <t>Motor Vehicles</t>
  </si>
  <si>
    <t>Other Machinery and Equipment</t>
  </si>
  <si>
    <t>Watercrafts</t>
  </si>
  <si>
    <t>Other Property, Plant and Equipment</t>
  </si>
  <si>
    <t>Roads, Highways and Bridges</t>
  </si>
  <si>
    <t>Communication Equipment</t>
  </si>
  <si>
    <t>Gasoline, Oil, Lubricants</t>
  </si>
  <si>
    <t>Drugs and Medicines</t>
  </si>
  <si>
    <t>Repair &amp; Maintenance-Machinery &amp; Equipment</t>
  </si>
  <si>
    <t>Repair &amp; Maintenance-Motor Vehicles</t>
  </si>
  <si>
    <t>Construction &amp; Heavy Equipment</t>
  </si>
  <si>
    <t>Office Equipment</t>
  </si>
  <si>
    <t>Furnitures &amp; Fixtures</t>
  </si>
  <si>
    <t>Other Structures</t>
  </si>
  <si>
    <t>Other Transportation</t>
  </si>
  <si>
    <r>
      <t xml:space="preserve">Repair/Rehabilitation of Public Infrastructures, Roads, Highways and Bridges, etc.               </t>
    </r>
    <r>
      <rPr>
        <i/>
        <sz val="14"/>
        <rFont val="Calibri"/>
        <family val="2"/>
        <scheme val="minor"/>
      </rPr>
      <t xml:space="preserve">        (Trust Fund)</t>
    </r>
  </si>
  <si>
    <r>
      <t xml:space="preserve">Repair &amp; Maintenance - Building &amp; Other Structures               </t>
    </r>
    <r>
      <rPr>
        <i/>
        <sz val="14"/>
        <rFont val="Calibri"/>
        <family val="2"/>
        <scheme val="minor"/>
      </rPr>
      <t>(Trust Fund)</t>
    </r>
  </si>
  <si>
    <t xml:space="preserve">         </t>
  </si>
  <si>
    <r>
      <t xml:space="preserve">Bank Charges                    </t>
    </r>
    <r>
      <rPr>
        <i/>
        <sz val="14"/>
        <rFont val="Calibri"/>
        <family val="2"/>
        <scheme val="minor"/>
      </rPr>
      <t>(Trust Fund)</t>
    </r>
  </si>
  <si>
    <t>Total Utilization (Current Appropriation)</t>
  </si>
  <si>
    <t>Total Utilization (Trust Fund)                          (Current Appropriation &amp; Trust Fund)</t>
  </si>
  <si>
    <t>Unutilized Balance</t>
  </si>
  <si>
    <t>I hereby certify that I have reviewed the contents and hereby attest to the veracity and correctness of the data or information contained in this document.</t>
  </si>
  <si>
    <t>FDP Form 11 - SEF Utilization</t>
  </si>
  <si>
    <t>(SEF Budget Accountability Form No. 1)</t>
  </si>
  <si>
    <t>REPORT OF SEF UTILIZATION</t>
  </si>
  <si>
    <t>For the Quarter Ending  September 30, 2019</t>
  </si>
  <si>
    <t xml:space="preserve">Province/City Municipality </t>
  </si>
  <si>
    <t>Receipt from SEF</t>
  </si>
  <si>
    <t>Less:</t>
  </si>
  <si>
    <t>DISBURSEMENTS (broken down by expense class and by object of expenditure)</t>
  </si>
  <si>
    <t>Personal Services</t>
  </si>
  <si>
    <t>-0-</t>
  </si>
  <si>
    <t>Maintenance and Other Operating Expenses</t>
  </si>
  <si>
    <t>Capital Outlay</t>
  </si>
  <si>
    <t>Financial Expenses</t>
  </si>
  <si>
    <t>Sub-total</t>
  </si>
  <si>
    <t>Balance</t>
  </si>
  <si>
    <t>We hereby certify that we have reviewed the</t>
  </si>
  <si>
    <t>contents and hereby attest to the veracity and</t>
  </si>
  <si>
    <t>correctness of the data or information</t>
  </si>
  <si>
    <t>contained in this document.</t>
  </si>
  <si>
    <t xml:space="preserve">               Governor</t>
  </si>
  <si>
    <t>FDP Form 9 - Statement of Cash Flow</t>
  </si>
  <si>
    <t>PROVINCE OF PANGASINAN</t>
  </si>
  <si>
    <t>Statement of Condensed Cash Flows</t>
  </si>
  <si>
    <t>GENERAL FUND</t>
  </si>
  <si>
    <t>For the Third Quarter Ending September 30,2019</t>
  </si>
  <si>
    <t>Cash Flows from Operating Activities:</t>
  </si>
  <si>
    <t>Cash Inflows:</t>
  </si>
  <si>
    <t>Collection from Taxpayers</t>
  </si>
  <si>
    <t>Share from Internal Revenue Allotment</t>
  </si>
  <si>
    <t>Receipts from business/service income</t>
  </si>
  <si>
    <t>Interest Income</t>
  </si>
  <si>
    <t>Other Receipts</t>
  </si>
  <si>
    <t>Total Cash Inflow</t>
  </si>
  <si>
    <t>Cash Outflows:</t>
  </si>
  <si>
    <t>Payment of expenses</t>
  </si>
  <si>
    <t>Payment to suppliers and creditors</t>
  </si>
  <si>
    <t>Payment to employees</t>
  </si>
  <si>
    <t>Interest  Expenses</t>
  </si>
  <si>
    <t>Other Expenses</t>
  </si>
  <si>
    <t>Total Cash Outflow</t>
  </si>
  <si>
    <t>Net Cas Flows from Operating Activities</t>
  </si>
  <si>
    <t>Cash Flows from Investing Activities:</t>
  </si>
  <si>
    <t>Proceeds from Sale of Investment Property</t>
  </si>
  <si>
    <t>Proceeds from Sale/Disposal of  Property, Plant and Equipment</t>
  </si>
  <si>
    <t>Proceeds from Insurance Claim</t>
  </si>
  <si>
    <t>Collection of Principal on Loans to other Entities</t>
  </si>
  <si>
    <t>Purchase / Construction of Investment Property</t>
  </si>
  <si>
    <t>Purchase  / Construction of Property, Plant and Equipment</t>
  </si>
  <si>
    <t>Purchase of Bearer Biological Assets</t>
  </si>
  <si>
    <t>Grant of Loans</t>
  </si>
  <si>
    <t>Net Cash Flows from Investing Activities</t>
  </si>
  <si>
    <t>Cash Flows from Financing Activities:</t>
  </si>
  <si>
    <t>Proceeds from Loans</t>
  </si>
  <si>
    <t>Payment of Long-Term Liabilities</t>
  </si>
  <si>
    <t>Payment of Loan Amortization</t>
  </si>
  <si>
    <t>Net Cash Flows from Financing Activities</t>
  </si>
  <si>
    <t xml:space="preserve">Total Cash Provided by Operating,Investing and </t>
  </si>
  <si>
    <t>Financing Activities</t>
  </si>
  <si>
    <t>Add:Cash at Beginning of the Quarter</t>
  </si>
  <si>
    <t>Cash at the End of the Quarter</t>
  </si>
  <si>
    <t xml:space="preserve"> Certified Correct: </t>
  </si>
  <si>
    <t>ARTURO V. SORIANO,CPA</t>
  </si>
  <si>
    <t>FDP Form 6 - Trust Fund Utilization</t>
  </si>
  <si>
    <t>CONSOLIDATED QUARTERLY REPORT ON GOVERNMENT PROJECTS, PROGRAMS or ACTIVITIES</t>
  </si>
  <si>
    <t>FOR THE July - September QUARTER, CY 2019</t>
  </si>
  <si>
    <r>
      <t xml:space="preserve">Province : </t>
    </r>
    <r>
      <rPr>
        <b/>
        <u/>
        <sz val="11"/>
        <rFont val="Calibri"/>
        <family val="2"/>
        <scheme val="minor"/>
      </rPr>
      <t>PANGASINAN</t>
    </r>
  </si>
  <si>
    <t>Program or Project</t>
  </si>
  <si>
    <t>Location</t>
  </si>
  <si>
    <t>Total Cost</t>
  </si>
  <si>
    <t>Date Started</t>
  </si>
  <si>
    <t>Target Completion Date</t>
  </si>
  <si>
    <t>Project Status</t>
  </si>
  <si>
    <t>% of Completion</t>
  </si>
  <si>
    <t>Total Cost Incurred to Date</t>
  </si>
  <si>
    <t>Alcala Onion Growers Multi-Purpose Cooperative Alcala, Pangasinan</t>
  </si>
  <si>
    <t>Alcala, Pangasinan</t>
  </si>
  <si>
    <t>Production of Processed Bangus of Integrated Small Fishpond owners and Lesses (ISFOL) MPC of Biec Duyao, Binmaley under PRDP - IREAP</t>
  </si>
  <si>
    <t>Binmaley, Pangasinan</t>
  </si>
  <si>
    <t>Production and marketing of fingerlings and Marketable size bangus enterprise of BOMADUS Agrarian Reform Community MPC, Labrador, Pangasinan under the PRDP-IREAP</t>
  </si>
  <si>
    <t>Labrador, Pangasinan</t>
  </si>
  <si>
    <t>Medical Assistance to Pangasinan Provincial Hospital's indigent patients</t>
  </si>
  <si>
    <t>San Carlos City, Pangasinan</t>
  </si>
  <si>
    <t>Medical Assistance to Eastern Pangasinan District Hospital's indigent patients</t>
  </si>
  <si>
    <t>Tayug, Pangasinan</t>
  </si>
  <si>
    <t>Medical Assistance to Lingayen District Hospital's indigent patients</t>
  </si>
  <si>
    <t>Lingayen, Pangasinan</t>
  </si>
  <si>
    <t xml:space="preserve">Rehabilitation of Balungao, Sta. Maria, Road </t>
  </si>
  <si>
    <t>Balungao, Pangasinan</t>
  </si>
  <si>
    <t>Rehabilitation of Medical Ward and Rehabilitation of ICU and NICU @ PPH DOH-HFEP BASIS: 10,890,000.00: Charged to DOH-HFEP PPH</t>
  </si>
  <si>
    <t xml:space="preserve">Improvement / Upgrading of Various Facilities @ Urdaneta District Hospital </t>
  </si>
  <si>
    <t>Urdaneta City, Pangasinan</t>
  </si>
  <si>
    <t>Construction of Additional Ward at 2nd Floor @ Umingan Community Hospital</t>
  </si>
  <si>
    <t>Umingan PAngasinan</t>
  </si>
  <si>
    <t>Improvement / Upgrading of Various Hospital Buildings @ Dasol Community Hospital (DOH-HFEP)</t>
  </si>
  <si>
    <t>Dasol, Pangasinan</t>
  </si>
  <si>
    <t xml:space="preserve">Rehabilitation of Gonzales - San Juan Farm to Market Road </t>
  </si>
  <si>
    <t>Umingan, Pangasinan</t>
  </si>
  <si>
    <t>GRAND TOTAL</t>
  </si>
  <si>
    <t>Governor</t>
  </si>
  <si>
    <t>FDP Form 12- Unliquidated Cash Advances</t>
  </si>
  <si>
    <t>UNLIQUIDATED CASH ADVANCES</t>
  </si>
  <si>
    <t>As of September 30, 2019</t>
  </si>
  <si>
    <t xml:space="preserve">Province, City or Municipality: </t>
  </si>
  <si>
    <t>PANGASINAN</t>
  </si>
  <si>
    <t>Name of Debtor
 (in alphabetical order)</t>
  </si>
  <si>
    <t xml:space="preserve">Amount Balance </t>
  </si>
  <si>
    <t>Date Granted</t>
  </si>
  <si>
    <t>Purpose</t>
  </si>
  <si>
    <t>Amount Due</t>
  </si>
  <si>
    <t>Current</t>
  </si>
  <si>
    <t>Past Due</t>
  </si>
  <si>
    <t>Less than 30 days</t>
  </si>
  <si>
    <t>31-90 days</t>
  </si>
  <si>
    <t>91-365 days</t>
  </si>
  <si>
    <t>Over 1 year</t>
  </si>
  <si>
    <t>Over 2 years</t>
  </si>
  <si>
    <t>3 years and above</t>
  </si>
  <si>
    <t>Advances for Officers and Employees</t>
  </si>
  <si>
    <t>Atty. Verna T. Nava-Perez</t>
  </si>
  <si>
    <t xml:space="preserve">Cash advance of registration fee of the Board members for the Regional Council elections at the Holiday Inn Baguio City </t>
  </si>
  <si>
    <t xml:space="preserve">Dalisay A. Moya </t>
  </si>
  <si>
    <t xml:space="preserve">Cash advance to defray expenses for Eco-Tourism Enhancementand Team Building in the Province of Bataan Oct. 4-5, 2019 </t>
  </si>
  <si>
    <t>Maria Luisa A. Elduayan</t>
  </si>
  <si>
    <t>Cash advance to defray expenses in attending the ATOP National Convention to be held in Laoag City, Ilocos Norte Oct. 1-6, 2019</t>
  </si>
  <si>
    <t xml:space="preserve">Marife P. Acerit </t>
  </si>
  <si>
    <t>Cash advance to defray expenses in attending the ATOP National Convention to be held in Laoag City, Ilocos Norte Oct. 2-6, 2019</t>
  </si>
  <si>
    <t xml:space="preserve">Cash advance to defray expenses to attending the 2019 International conference on cultural statistic &amp; creative economy Oct. 13-16, 2019 tyo be held at Wtaerfront Lahug, Cebut City </t>
  </si>
  <si>
    <t>Nathaniel Joel M. Daroy</t>
  </si>
  <si>
    <t xml:space="preserve">Ma. Cynthia Encarnita F. Vila </t>
  </si>
  <si>
    <t xml:space="preserve">Cash advance to defray expenses, per diems, hotel accomodation, registration fee, airfare &amp; other expenses during the official travel at Davao City Oct. 22-25, 2019 to attend the 6th international conference on children and young adult librarianship </t>
  </si>
  <si>
    <t xml:space="preserve">Nely R. Pioquinto </t>
  </si>
  <si>
    <t xml:space="preserve">Cash advance to defray expenses in attending the Annual Convention of HRM Practitioners to be held in Puerto Princesa City, Palawan Nov. 26-30, 2019 </t>
  </si>
  <si>
    <t xml:space="preserve">Zenaida A. Gonzales </t>
  </si>
  <si>
    <t xml:space="preserve">Dr. Anna Maria Teresa S. De Guzman </t>
  </si>
  <si>
    <t xml:space="preserve">Cash advance hotel accomodation and other incidentals expenses to be incurred thereto during the 3rd learning Interaction of eHealth Technologies on Sept. 30 to Oct. 1, 2019 at Chulalongkorn University bangkok Thailand </t>
  </si>
  <si>
    <t xml:space="preserve">Dr. Cielo E. Almoite </t>
  </si>
  <si>
    <t xml:space="preserve">Rhodyn Luchinvar O. Oro </t>
  </si>
  <si>
    <t xml:space="preserve">Payment of cash advance during the official travel to Batanes </t>
  </si>
  <si>
    <t xml:space="preserve">Maria Beatrice R. Ramos </t>
  </si>
  <si>
    <t xml:space="preserve">Cash advance to defray expenses in attending the Plotting Summit a 3 day Museum Summit October 7-9, 2019 to be held at Yuchengco Museum, RCBS Plaza makati City </t>
  </si>
  <si>
    <t xml:space="preserve">Jenny Joy C. Napolitano </t>
  </si>
  <si>
    <t>Mary Jane L. Cortez-Salangad</t>
  </si>
  <si>
    <t xml:space="preserve">Payment of cash advance to defray expenses, per diems, registration fee and other expenses during the official travel at Eurotel North Edsa, Quezon City Sept. 18-20, 2019 to attend the 3rd Association of Librarians in Public Sector (ALPS)Inc. National Convention </t>
  </si>
  <si>
    <t>Dr. Cielo E. Almoite</t>
  </si>
  <si>
    <t xml:space="preserve">Cash advance hotel accomodation and other incidentals expenses to be incurred during the Effective Business Writing Training Course on Sept. 12-13, 2019 at Philippine Trade Training Center, Pasay City &amp; ISO 9001; 2015 Quality Management System Documantation Course Sept. 17-18, 2019 at SGS Academy makati City </t>
  </si>
  <si>
    <t>George C. Domantay</t>
  </si>
  <si>
    <t xml:space="preserve">Cash advance for the travelling expenses, per diems, room accomodation, airfare, terminal fees, registration fee and misc during the official travel to Puerto Princesa City palawan Nov. 27-29, 2019 </t>
  </si>
  <si>
    <t>Hideliza C. Macam</t>
  </si>
  <si>
    <t>Maria Beatrice R. Ramos</t>
  </si>
  <si>
    <t xml:space="preserve">Cash advance to defray expenses to attend the Workshop on Basic Video Production October 12-13, 2019 at the Philippine Center for Creative Imaging, Makati City </t>
  </si>
  <si>
    <t xml:space="preserve">Kenneth Soriano </t>
  </si>
  <si>
    <t xml:space="preserve">Marco S. Sales </t>
  </si>
  <si>
    <t xml:space="preserve">Patrick G. Panlilio </t>
  </si>
  <si>
    <t xml:space="preserve">Janet B. Rayat </t>
  </si>
  <si>
    <t>Payment of cash advance of MOOE for Team Building of Bolinao CH employees Sept. 5-6, 2019 (2nd batch)</t>
  </si>
  <si>
    <t xml:space="preserve">Jasmin DC. Ganer </t>
  </si>
  <si>
    <t>Cash advance hotel accomodation and other incidentals expenses to be incurred during the Effective IQA WritingWorkshop: Based on ISO 9001:2015</t>
  </si>
  <si>
    <t xml:space="preserve">Atty. Nimrod S. Camba </t>
  </si>
  <si>
    <t xml:space="preserve">Cash advance to defray expenses for 2019 PGO Team Building Activity in Clearwater country club and Aqua Planet, Clark Pampang Aug. 29-30, 2019 </t>
  </si>
  <si>
    <t xml:space="preserve">Jewel-Rey DG. Padilla </t>
  </si>
  <si>
    <t xml:space="preserve">Payment of cash advance for the Official travel to General Santos City to attend the 9th National Tripartile Conference Dorm Cooperative Development Sept. 11-13, 2019 </t>
  </si>
  <si>
    <t>Florence Q. Tongson</t>
  </si>
  <si>
    <t xml:space="preserve">Cecille Q. Aquino </t>
  </si>
  <si>
    <t>Ellsworth G. Gonzales</t>
  </si>
  <si>
    <t xml:space="preserve">Payment  of cash advance for the Official travel to General Santos City to attend the 9th National Tripartile Conference Dorm Cooperative Development Sept. 11-13, 2019 </t>
  </si>
  <si>
    <t>Joani Marie B. Bantolino</t>
  </si>
  <si>
    <t>Alex T. Sevilla, Jr.</t>
  </si>
  <si>
    <t>Nixon D. Amorada</t>
  </si>
  <si>
    <t xml:space="preserve">Glicerio D. Moran, Jr. </t>
  </si>
  <si>
    <t xml:space="preserve">Cash advance for Batang Pinoy 2019 National Finals, Puerto Princesa CT, Palawan, Aug. 16 to Sept. 2, 2019 </t>
  </si>
  <si>
    <t>Florencia M. Sison</t>
  </si>
  <si>
    <t xml:space="preserve">Cash advance of Registration fee, hotel accomodation, transportation exp. &amp; per diems to attend the 24th Regional Continuing Professional for Human Resource Management Practitioners August 13-15, 2019 at Fort Ilocandia Resort &amp; Casino, Laoag City, Ilocos Norte  </t>
  </si>
  <si>
    <t>Jesusa C. Lagota</t>
  </si>
  <si>
    <t xml:space="preserve">Alvin N. Basco </t>
  </si>
  <si>
    <t>Roman L. Vila, Jr.</t>
  </si>
  <si>
    <t>Irmina B. Francisco</t>
  </si>
  <si>
    <t xml:space="preserve">Cash advance to defray expenses for the official travel of the 6 delegates from the Province to participate in the 1st Belt and Road Forum in Sichuan, China Oct. 14-18, 2019 </t>
  </si>
  <si>
    <t>Modesto R. Singson (PR#7602, 7/24/2019)</t>
  </si>
  <si>
    <t xml:space="preserve">Cash advance for miscellaneous expenses during the official trip in Batangas City for MISO and ITAX employees Team Building and Study Tour Dated Aug. 1-2, 2019 </t>
  </si>
  <si>
    <t xml:space="preserve">Modesto R. Singson (PR#7601, 7/24/2019) </t>
  </si>
  <si>
    <t>Modesto R. Singson</t>
  </si>
  <si>
    <t xml:space="preserve">Cash advance travelling allowance of 38 MISO-iTAX staff and 2 drivers in attending the Team Building and Study Tour to Batangas City Dated Aug. 1-2, 2019 </t>
  </si>
  <si>
    <t xml:space="preserve">Maria Virginia Jaile G. De Leon </t>
  </si>
  <si>
    <t xml:space="preserve">Cash advance of registration fee, hotel accomodation, transportation exp. &amp; per diems to attend the 2019 Public Sector HR symposium "Moving Together Toward Ambisyon Natin 2040 July 24-26, 2019 </t>
  </si>
  <si>
    <t xml:space="preserve">Merlyn Y. Adan </t>
  </si>
  <si>
    <t xml:space="preserve">Cash advance of registration fee, hotel accomodation, transportation exp. &amp; per diems to attend the 2019 Public Sector HR symposium "Moving Together Toward Ambisyon Natin July 24-26, 2019 </t>
  </si>
  <si>
    <t xml:space="preserve">Barbara E. Edralin - </t>
  </si>
  <si>
    <t xml:space="preserve">Ramilyn N. Saumat </t>
  </si>
  <si>
    <t xml:space="preserve">Lyndon P. Felix </t>
  </si>
  <si>
    <t xml:space="preserve">Ruby R. Bernardino </t>
  </si>
  <si>
    <t xml:space="preserve">Cash advance her transportation March 13- April 10, 2019 </t>
  </si>
  <si>
    <t xml:space="preserve">Senielda G. Reyes </t>
  </si>
  <si>
    <t>Salvador Vedaña</t>
  </si>
  <si>
    <t>Traveling Expenses</t>
  </si>
  <si>
    <t>Judge Dionisio C. Sison</t>
  </si>
  <si>
    <t>Eugenio G. Ramos</t>
  </si>
  <si>
    <t>BM Eduardo Perez, Sr.</t>
  </si>
  <si>
    <t>BM Rogelio Law</t>
  </si>
  <si>
    <t>Atty. Feliciano M. Bautista</t>
  </si>
  <si>
    <t>Roderick Mina</t>
  </si>
  <si>
    <t>BM Leonardo Caranto</t>
  </si>
  <si>
    <t>Maximu Dulay</t>
  </si>
  <si>
    <t>Federico Victorio</t>
  </si>
  <si>
    <t>Rodolfo Rivera</t>
  </si>
  <si>
    <t>Rodolfo Itchon</t>
  </si>
  <si>
    <t>Rodolfo Rodrigo</t>
  </si>
  <si>
    <t>Narciso Ramos</t>
  </si>
  <si>
    <t>Felipe Santillan</t>
  </si>
  <si>
    <t>Advances to Special Disbursing</t>
  </si>
  <si>
    <t xml:space="preserve">Irmina B. Francisco </t>
  </si>
  <si>
    <t xml:space="preserve">Cash advance of meals and snacks for use in the Office of the Governor </t>
  </si>
  <si>
    <t>Rachel Jose (PR#9876, 9/17/2019)</t>
  </si>
  <si>
    <t xml:space="preserve">Cash advance to defray expenses for meals and snacks, miscellanoeus, during the conduct of Job Fair &amp; Job Fair wheels on Oct. 4, 11, 18, &amp; 25, 2019 </t>
  </si>
  <si>
    <t>Josephine L. Bonifacio (PR#9875, 9/17/2019)</t>
  </si>
  <si>
    <t xml:space="preserve">Cash advance to defray expenses for the meals and snacks, miscellanoeus, Training kit during the conduct of MSTP Training and Seminar Oct. 4,9,11,14,16 &amp; 23, 2019 </t>
  </si>
  <si>
    <t>Joan Paulyn Patron (PR#9874, 9/17/2019)</t>
  </si>
  <si>
    <t xml:space="preserve">Cash advance to defray expenses for the meals and snacks, miscellanoeus, Training kit during the conduct of MSTP Training and Seminar  Oct. 7,21,25 &amp; 28, 2019 </t>
  </si>
  <si>
    <t xml:space="preserve">Maria Lourdes C. Soriano </t>
  </si>
  <si>
    <t xml:space="preserve">Cash advance to defray various expenses in the conduct of the different activities in connection with the 30th National Statistic Month Celebration </t>
  </si>
  <si>
    <t>Cash advance to defray expenses for the conduct of 2 days training of Pangasinan Employees Speakers Bureau (PESB) October 22-23., 2019</t>
  </si>
  <si>
    <t xml:space="preserve">Cash advance to defray expenses for the Inauguration of the CASA Real building Sept. 30, 2019 </t>
  </si>
  <si>
    <t xml:space="preserve">Cash advance to defray expenses for the Prov'l Tourism Month Celebration (Tourism Jobs Fair) Sept. 16-19, 2019 </t>
  </si>
  <si>
    <t xml:space="preserve">Ma. Cynthia Encarnita F. Vila  </t>
  </si>
  <si>
    <t xml:space="preserve">Payment  of cash advance-textbook and Instructional Materials </t>
  </si>
  <si>
    <t xml:space="preserve">Rachel S. Jose - </t>
  </si>
  <si>
    <t xml:space="preserve">Cash advance to defray expenses for meals and snacks, miscellaneous during the conduct of MSTP Training &amp; Seminars </t>
  </si>
  <si>
    <t>Alex F. Ferrer (PR#8490, 8/15/2019)</t>
  </si>
  <si>
    <t>Wilfreda Vicente (PR#8489, 8/15/2019)</t>
  </si>
  <si>
    <t xml:space="preserve">Ma. Richelle M. Raguindin </t>
  </si>
  <si>
    <t xml:space="preserve">Cash advance to defray expenses for the meals &amp; snacks, miscellaneous during the conduct of Jobs fair and Jod Fair on wheels </t>
  </si>
  <si>
    <t>Maria Luisa A. Elduayan (PR#8406, 8/14/2019)</t>
  </si>
  <si>
    <t xml:space="preserve">Cash advance to defray expenses for the participation to the 30th Philippine Travel Mart (PTM) Aug. 30 to Sept. 1, 2019 SMX Convention center, Mall of Asia Complex, Pasay City </t>
  </si>
  <si>
    <t xml:space="preserve">Evan Gladish P. Domalanta </t>
  </si>
  <si>
    <t xml:space="preserve">Payment of cash advance incurred for Kalinisan Karavan </t>
  </si>
  <si>
    <t xml:space="preserve">Maria Luisa A. Elduayan </t>
  </si>
  <si>
    <t xml:space="preserve">Cash advance to defray expenses for the Production of Pangasinan EZ Map Brochure 2019 </t>
  </si>
  <si>
    <t xml:space="preserve">Romeo E. Ignacio, Jr. </t>
  </si>
  <si>
    <t xml:space="preserve">Cash advance for the Stage Decoration, Tarpaulins, invites, Lies, certificates, Honoraria/Token of Resource Person and Special Guests and Contingency Fund for the conduct Pangasinan Youth Forum into responsible adults August 29, 2019 to be held at Sison Auditorium, Lingayen Pangasinan </t>
  </si>
  <si>
    <t xml:space="preserve">Cash advance to defray expenses for the "Dagyaw" Open Government &amp; Participatory Governance Regiuonal Townhall Meeting August 22, 2019 </t>
  </si>
  <si>
    <t xml:space="preserve">Cash advance to defray expenses to be incurred during the conduct of Training-Workshop re: updating of Local Shelter Plan of LGUs in the province of Pangasinan </t>
  </si>
  <si>
    <t>Cash, advance to defray expenses for the Pista'y Dayat Fitness Showdown &amp; Beach Party &amp; Governor's Cup, 2019</t>
  </si>
  <si>
    <t xml:space="preserve">Atty. Verna T. Nava-Perez </t>
  </si>
  <si>
    <t xml:space="preserve">Cash advance of Talent fee and miscellanoeus for the Agew Na Pangasinan on April 5, 2019 at the Capitol Plaza Lingayen Pangasinan </t>
  </si>
  <si>
    <t>Rodolfo M. Cortez</t>
  </si>
  <si>
    <t xml:space="preserve">                Governor</t>
  </si>
</sst>
</file>

<file path=xl/styles.xml><?xml version="1.0" encoding="utf-8"?>
<styleSheet xmlns="http://schemas.openxmlformats.org/spreadsheetml/2006/main">
  <numFmts count="11">
    <numFmt numFmtId="44" formatCode="_(&quot;$&quot;* #,##0.00_);_(&quot;$&quot;* \(#,##0.00\);_(&quot;$&quot;* &quot;-&quot;??_);_(@_)"/>
    <numFmt numFmtId="43" formatCode="_(* #,##0.00_);_(* \(#,##0.00\);_(* &quot;-&quot;??_);_(@_)"/>
    <numFmt numFmtId="164" formatCode="_-&quot;₱&quot;* #,##0.00_-;\-&quot;₱&quot;* #,##0.00_-;_-&quot;₱&quot;* &quot;-&quot;??_-;_-@_-"/>
    <numFmt numFmtId="165" formatCode="mm/dd/yyyy;@"/>
    <numFmt numFmtId="166" formatCode="_(&quot;₱&quot;* #,##0.00_);_(&quot;₱&quot;* \(#,##0.00\);_(&quot;₱&quot;* &quot;-&quot;??_);_(@_)"/>
    <numFmt numFmtId="167" formatCode="_(\P* #,##0.00_);_(\P* \(#,##0.00\);_(&quot;$&quot;* &quot;-&quot;??_);_(@_)"/>
    <numFmt numFmtId="168" formatCode="_(\P* #,##0.00_);_(* \(#,##0.00\);_(* &quot;-&quot;??_);_(@_)"/>
    <numFmt numFmtId="169" formatCode="_(* #,##0.00_);_(* \(#,##0.00\);_(* \-??_);_(@_)"/>
    <numFmt numFmtId="170" formatCode="mm/dd/yy;@"/>
    <numFmt numFmtId="171" formatCode="_-* #,##0.00_-;\-* #,##0.00_-;_-* &quot;-&quot;??_-;_-@_-"/>
    <numFmt numFmtId="172" formatCode="_(\P* #,##0.00_);_(&quot;$&quot;* \(#,##0.00\);_(&quot;$&quot;* &quot;-&quot;??_);_(@_)"/>
  </numFmts>
  <fonts count="49">
    <font>
      <sz val="11"/>
      <color theme="1"/>
      <name val="Calibri"/>
      <family val="2"/>
      <scheme val="minor"/>
    </font>
    <font>
      <sz val="11"/>
      <color theme="1"/>
      <name val="Calibri"/>
      <family val="2"/>
      <scheme val="minor"/>
    </font>
    <font>
      <sz val="10"/>
      <name val="Arial"/>
      <family val="2"/>
    </font>
    <font>
      <sz val="12"/>
      <color theme="1"/>
      <name val="Calibri"/>
      <family val="2"/>
      <scheme val="minor"/>
    </font>
    <font>
      <sz val="12"/>
      <name val="Calibri"/>
      <family val="2"/>
      <scheme val="minor"/>
    </font>
    <font>
      <b/>
      <u/>
      <sz val="12"/>
      <color theme="1"/>
      <name val="Calibri"/>
      <family val="2"/>
      <scheme val="minor"/>
    </font>
    <font>
      <sz val="12"/>
      <name val="Arial Narrow"/>
      <family val="2"/>
    </font>
    <font>
      <sz val="9"/>
      <name val="Cambria"/>
      <family val="1"/>
      <scheme val="major"/>
    </font>
    <font>
      <sz val="11"/>
      <name val="Cambria"/>
      <family val="1"/>
      <scheme val="major"/>
    </font>
    <font>
      <b/>
      <sz val="9"/>
      <color indexed="81"/>
      <name val="Tahoma"/>
      <family val="2"/>
    </font>
    <font>
      <sz val="9"/>
      <color indexed="81"/>
      <name val="Tahoma"/>
      <family val="2"/>
    </font>
    <font>
      <sz val="11"/>
      <name val="Calibri"/>
      <family val="2"/>
      <scheme val="minor"/>
    </font>
    <font>
      <b/>
      <sz val="11"/>
      <color theme="1"/>
      <name val="Calibri"/>
      <family val="2"/>
      <scheme val="minor"/>
    </font>
    <font>
      <b/>
      <sz val="12"/>
      <name val="Calibri"/>
      <family val="2"/>
      <scheme val="minor"/>
    </font>
    <font>
      <b/>
      <sz val="12"/>
      <name val="Arial Narrow"/>
      <family val="2"/>
    </font>
    <font>
      <b/>
      <sz val="14"/>
      <color theme="1"/>
      <name val="Calibri"/>
      <family val="2"/>
      <scheme val="minor"/>
    </font>
    <font>
      <sz val="14"/>
      <color theme="1"/>
      <name val="Calibri"/>
      <family val="2"/>
      <scheme val="minor"/>
    </font>
    <font>
      <sz val="11"/>
      <color theme="1"/>
      <name val="Cambria"/>
      <family val="1"/>
      <scheme val="major"/>
    </font>
    <font>
      <i/>
      <sz val="14"/>
      <color theme="1"/>
      <name val="Calibri"/>
      <family val="2"/>
      <scheme val="minor"/>
    </font>
    <font>
      <b/>
      <sz val="16"/>
      <name val="Calibri"/>
      <family val="2"/>
      <scheme val="minor"/>
    </font>
    <font>
      <b/>
      <sz val="14"/>
      <name val="Calibri"/>
      <family val="2"/>
      <scheme val="minor"/>
    </font>
    <font>
      <b/>
      <sz val="12"/>
      <name val="Cambria"/>
      <family val="1"/>
      <scheme val="major"/>
    </font>
    <font>
      <b/>
      <sz val="10"/>
      <name val="Cambria"/>
      <family val="1"/>
      <scheme val="major"/>
    </font>
    <font>
      <sz val="10"/>
      <name val="Cambria"/>
      <family val="1"/>
      <scheme val="major"/>
    </font>
    <font>
      <sz val="14"/>
      <name val="Calibri"/>
      <family val="2"/>
      <scheme val="minor"/>
    </font>
    <font>
      <sz val="14"/>
      <name val="Cambria"/>
      <family val="1"/>
      <scheme val="major"/>
    </font>
    <font>
      <i/>
      <sz val="14"/>
      <name val="Cambria"/>
      <family val="1"/>
      <scheme val="major"/>
    </font>
    <font>
      <i/>
      <sz val="14"/>
      <name val="Calibri"/>
      <family val="2"/>
      <scheme val="minor"/>
    </font>
    <font>
      <sz val="14"/>
      <color rgb="FF0070C0"/>
      <name val="Calibri"/>
      <family val="2"/>
      <scheme val="minor"/>
    </font>
    <font>
      <b/>
      <sz val="13.5"/>
      <name val="Calibri"/>
      <family val="2"/>
      <scheme val="minor"/>
    </font>
    <font>
      <sz val="13"/>
      <name val="Calibri"/>
      <family val="2"/>
      <scheme val="minor"/>
    </font>
    <font>
      <b/>
      <sz val="12"/>
      <color theme="1"/>
      <name val="Calibri"/>
      <family val="2"/>
      <scheme val="minor"/>
    </font>
    <font>
      <u/>
      <sz val="12"/>
      <color theme="1"/>
      <name val="Calibri"/>
      <family val="2"/>
      <scheme val="minor"/>
    </font>
    <font>
      <i/>
      <sz val="12"/>
      <color theme="1"/>
      <name val="Calibri"/>
      <family val="2"/>
      <scheme val="minor"/>
    </font>
    <font>
      <b/>
      <sz val="9"/>
      <color indexed="81"/>
      <name val="Tahoma"/>
      <charset val="1"/>
    </font>
    <font>
      <sz val="9"/>
      <color indexed="81"/>
      <name val="Tahoma"/>
      <charset val="1"/>
    </font>
    <font>
      <sz val="12"/>
      <color theme="1"/>
      <name val="Times New Roman"/>
      <family val="1"/>
    </font>
    <font>
      <sz val="11"/>
      <name val="Arial"/>
      <family val="2"/>
    </font>
    <font>
      <b/>
      <sz val="12"/>
      <color theme="1"/>
      <name val="Times New Roman"/>
      <family val="1"/>
    </font>
    <font>
      <b/>
      <i/>
      <sz val="12"/>
      <color theme="1"/>
      <name val="Times New Roman"/>
      <family val="1"/>
    </font>
    <font>
      <sz val="12"/>
      <color theme="1"/>
      <name val="Times New Roman"/>
      <family val="2"/>
    </font>
    <font>
      <sz val="11"/>
      <color indexed="8"/>
      <name val="Calibri"/>
      <family val="2"/>
    </font>
    <font>
      <sz val="10"/>
      <color theme="1"/>
      <name val="Calibri"/>
      <family val="2"/>
      <scheme val="minor"/>
    </font>
    <font>
      <b/>
      <sz val="11"/>
      <name val="Calibri"/>
      <family val="2"/>
      <scheme val="minor"/>
    </font>
    <font>
      <b/>
      <u/>
      <sz val="11"/>
      <name val="Calibri"/>
      <family val="2"/>
      <scheme val="minor"/>
    </font>
    <font>
      <b/>
      <sz val="11"/>
      <name val="Cambria"/>
      <family val="1"/>
      <scheme val="major"/>
    </font>
    <font>
      <i/>
      <sz val="12"/>
      <name val="Calibri"/>
      <family val="2"/>
      <scheme val="minor"/>
    </font>
    <font>
      <i/>
      <sz val="11"/>
      <name val="Calibri"/>
      <family val="2"/>
      <scheme val="minor"/>
    </font>
    <font>
      <u/>
      <sz val="14"/>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4288">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1" fillId="0" borderId="0"/>
    <xf numFmtId="43" fontId="1"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169" fontId="41"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1"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1" fillId="0" borderId="0" applyNumberFormat="0" applyFill="0" applyBorder="0" applyAlignment="0" applyProtection="0"/>
    <xf numFmtId="0" fontId="1" fillId="0" borderId="0" applyNumberFormat="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1"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1" fillId="0" borderId="0" applyNumberForma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1"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cellStyleXfs>
  <cellXfs count="470">
    <xf numFmtId="0" fontId="0" fillId="0" borderId="0" xfId="0"/>
    <xf numFmtId="0" fontId="3" fillId="0" borderId="0" xfId="0" applyFont="1"/>
    <xf numFmtId="0" fontId="3" fillId="0" borderId="1" xfId="0" applyFont="1" applyBorder="1" applyAlignment="1">
      <alignment horizontal="center" vertical="center" wrapText="1"/>
    </xf>
    <xf numFmtId="0" fontId="3" fillId="0" borderId="6" xfId="0" applyFont="1" applyBorder="1"/>
    <xf numFmtId="0" fontId="3" fillId="0" borderId="3" xfId="0" applyFont="1" applyBorder="1"/>
    <xf numFmtId="0" fontId="4" fillId="0" borderId="1" xfId="0" applyFont="1" applyBorder="1" applyAlignment="1">
      <alignment horizontal="center" vertical="center" wrapText="1"/>
    </xf>
    <xf numFmtId="43" fontId="4" fillId="0" borderId="1" xfId="1" applyFont="1" applyBorder="1" applyAlignment="1">
      <alignment vertical="center"/>
    </xf>
    <xf numFmtId="9" fontId="4" fillId="0" borderId="2" xfId="1" applyNumberFormat="1" applyFont="1" applyBorder="1" applyAlignment="1">
      <alignment horizontal="center" vertical="center"/>
    </xf>
    <xf numFmtId="43" fontId="4" fillId="0" borderId="1" xfId="1" applyFont="1" applyBorder="1" applyAlignment="1">
      <alignment horizontal="center" vertical="center" wrapText="1"/>
    </xf>
    <xf numFmtId="0" fontId="3" fillId="0" borderId="1" xfId="0" applyFont="1" applyBorder="1" applyAlignment="1">
      <alignment vertical="center" wrapText="1"/>
    </xf>
    <xf numFmtId="0" fontId="4" fillId="0" borderId="4" xfId="0" applyFont="1" applyBorder="1" applyAlignment="1">
      <alignment horizontal="center" vertical="center" wrapText="1"/>
    </xf>
    <xf numFmtId="43" fontId="4" fillId="0" borderId="4" xfId="1" applyFont="1" applyBorder="1" applyAlignment="1">
      <alignment vertical="center"/>
    </xf>
    <xf numFmtId="43" fontId="4" fillId="0" borderId="4" xfId="1" applyFont="1" applyBorder="1" applyAlignment="1">
      <alignment horizontal="center" vertical="center" wrapText="1"/>
    </xf>
    <xf numFmtId="0" fontId="5" fillId="0" borderId="2" xfId="0" applyFont="1" applyBorder="1"/>
    <xf numFmtId="9" fontId="6" fillId="0" borderId="2" xfId="2" applyNumberFormat="1" applyFont="1" applyBorder="1" applyAlignment="1">
      <alignment horizontal="center" vertical="center"/>
    </xf>
    <xf numFmtId="14" fontId="6" fillId="0" borderId="1" xfId="2" applyNumberFormat="1" applyFont="1" applyBorder="1" applyAlignment="1">
      <alignment horizontal="center" vertical="center" wrapText="1"/>
    </xf>
    <xf numFmtId="43" fontId="6" fillId="2" borderId="2" xfId="2" applyNumberFormat="1" applyFont="1" applyFill="1" applyBorder="1" applyAlignment="1">
      <alignment vertical="center"/>
    </xf>
    <xf numFmtId="43" fontId="6" fillId="0" borderId="1" xfId="2" applyNumberFormat="1" applyFont="1" applyBorder="1" applyAlignment="1">
      <alignment vertical="center"/>
    </xf>
    <xf numFmtId="14" fontId="6" fillId="0" borderId="5" xfId="2" applyNumberFormat="1" applyFont="1" applyBorder="1" applyAlignment="1">
      <alignment horizontal="center" vertical="center" wrapText="1"/>
    </xf>
    <xf numFmtId="9" fontId="6" fillId="0" borderId="1" xfId="2" applyNumberFormat="1" applyFont="1" applyBorder="1" applyAlignment="1">
      <alignment horizontal="center" vertical="center"/>
    </xf>
    <xf numFmtId="9" fontId="6" fillId="0" borderId="7" xfId="2" applyNumberFormat="1" applyFont="1" applyBorder="1" applyAlignment="1">
      <alignment horizontal="center" vertical="center"/>
    </xf>
    <xf numFmtId="0" fontId="6" fillId="0" borderId="1" xfId="4" applyFont="1" applyBorder="1" applyAlignment="1">
      <alignment horizontal="center" vertical="center" wrapText="1"/>
    </xf>
    <xf numFmtId="43" fontId="6" fillId="2" borderId="7" xfId="2" applyNumberFormat="1" applyFont="1" applyFill="1" applyBorder="1" applyAlignment="1">
      <alignment vertical="center"/>
    </xf>
    <xf numFmtId="0" fontId="6" fillId="0" borderId="0" xfId="4" applyFont="1" applyBorder="1" applyAlignment="1">
      <alignment horizontal="center" vertical="center" wrapText="1"/>
    </xf>
    <xf numFmtId="43" fontId="6" fillId="0" borderId="2" xfId="2" applyNumberFormat="1" applyFont="1" applyBorder="1" applyAlignment="1">
      <alignment vertical="center"/>
    </xf>
    <xf numFmtId="0" fontId="0" fillId="0" borderId="1" xfId="0" applyFill="1" applyBorder="1" applyAlignment="1">
      <alignment vertical="center" wrapText="1"/>
    </xf>
    <xf numFmtId="43" fontId="0" fillId="0" borderId="1" xfId="1" applyFont="1" applyFill="1" applyBorder="1" applyAlignment="1">
      <alignment vertical="center"/>
    </xf>
    <xf numFmtId="9" fontId="7" fillId="0" borderId="1" xfId="6" applyFont="1" applyFill="1" applyBorder="1" applyAlignment="1">
      <alignment horizontal="center" vertical="center"/>
    </xf>
    <xf numFmtId="0" fontId="0" fillId="0" borderId="4" xfId="0" applyFill="1" applyBorder="1" applyAlignment="1">
      <alignment vertical="center" wrapText="1"/>
    </xf>
    <xf numFmtId="43" fontId="0" fillId="0" borderId="4" xfId="1" applyFont="1" applyFill="1" applyBorder="1" applyAlignment="1">
      <alignment vertical="center"/>
    </xf>
    <xf numFmtId="0" fontId="8" fillId="0" borderId="1" xfId="4" applyFont="1" applyFill="1" applyBorder="1" applyAlignment="1">
      <alignment vertical="center" wrapText="1"/>
    </xf>
    <xf numFmtId="43" fontId="0" fillId="0" borderId="2" xfId="1" applyFont="1" applyFill="1" applyBorder="1" applyAlignment="1">
      <alignment vertical="center"/>
    </xf>
    <xf numFmtId="43" fontId="0" fillId="0" borderId="7" xfId="1" applyFont="1" applyFill="1" applyBorder="1" applyAlignment="1">
      <alignment vertical="center"/>
    </xf>
    <xf numFmtId="43" fontId="8" fillId="0" borderId="7" xfId="2" applyNumberFormat="1" applyFont="1" applyFill="1" applyBorder="1" applyAlignment="1">
      <alignment vertical="center"/>
    </xf>
    <xf numFmtId="43" fontId="3" fillId="0" borderId="0" xfId="1" applyFont="1"/>
    <xf numFmtId="0" fontId="4" fillId="0" borderId="7" xfId="0" applyFont="1" applyBorder="1" applyAlignment="1">
      <alignment horizontal="center" vertical="center" wrapText="1"/>
    </xf>
    <xf numFmtId="0" fontId="8" fillId="0" borderId="1" xfId="0" applyFont="1" applyFill="1" applyBorder="1" applyAlignment="1">
      <alignment vertical="center" wrapText="1"/>
    </xf>
    <xf numFmtId="0" fontId="0" fillId="0" borderId="5" xfId="0" applyFill="1" applyBorder="1" applyAlignment="1">
      <alignment vertical="center" wrapText="1"/>
    </xf>
    <xf numFmtId="43" fontId="3" fillId="0" borderId="6" xfId="1" applyFont="1" applyBorder="1"/>
    <xf numFmtId="0" fontId="0" fillId="0" borderId="2" xfId="0" applyFill="1" applyBorder="1" applyAlignment="1">
      <alignment vertical="center" wrapText="1"/>
    </xf>
    <xf numFmtId="0" fontId="8" fillId="0" borderId="5" xfId="0" applyFont="1" applyFill="1" applyBorder="1" applyAlignment="1">
      <alignment vertical="center" wrapText="1"/>
    </xf>
    <xf numFmtId="0" fontId="8" fillId="0" borderId="4" xfId="4" applyFont="1" applyFill="1" applyBorder="1" applyAlignment="1">
      <alignment vertical="center" wrapText="1"/>
    </xf>
    <xf numFmtId="43" fontId="8" fillId="0" borderId="7" xfId="2" applyNumberFormat="1" applyFont="1" applyFill="1" applyBorder="1" applyAlignment="1">
      <alignment vertical="center" wrapText="1"/>
    </xf>
    <xf numFmtId="9" fontId="7" fillId="0" borderId="4" xfId="6" applyFont="1" applyFill="1" applyBorder="1" applyAlignment="1">
      <alignment horizontal="center" vertical="center"/>
    </xf>
    <xf numFmtId="43" fontId="6" fillId="0" borderId="7" xfId="2" applyNumberFormat="1" applyFont="1" applyBorder="1" applyAlignment="1">
      <alignment vertical="center"/>
    </xf>
    <xf numFmtId="43" fontId="8" fillId="0" borderId="1" xfId="2" applyNumberFormat="1" applyFont="1" applyFill="1" applyBorder="1" applyAlignment="1">
      <alignment vertical="center"/>
    </xf>
    <xf numFmtId="43" fontId="4" fillId="0" borderId="7" xfId="1" applyFont="1" applyBorder="1" applyAlignment="1">
      <alignment horizontal="center" vertical="center" wrapText="1"/>
    </xf>
    <xf numFmtId="43" fontId="6" fillId="0" borderId="7" xfId="1" applyFont="1" applyBorder="1" applyAlignment="1">
      <alignment horizontal="center" vertical="center"/>
    </xf>
    <xf numFmtId="43" fontId="6" fillId="0" borderId="2" xfId="1" applyFont="1" applyBorder="1" applyAlignment="1">
      <alignment horizontal="center" vertical="center"/>
    </xf>
    <xf numFmtId="43" fontId="6" fillId="0" borderId="1" xfId="1" applyFont="1" applyBorder="1" applyAlignment="1">
      <alignment vertical="center"/>
    </xf>
    <xf numFmtId="43" fontId="6" fillId="2" borderId="2" xfId="1" applyFont="1" applyFill="1" applyBorder="1" applyAlignment="1">
      <alignment vertical="center"/>
    </xf>
    <xf numFmtId="43" fontId="8" fillId="0" borderId="7" xfId="1" applyFont="1" applyFill="1" applyBorder="1" applyAlignment="1">
      <alignment vertical="center"/>
    </xf>
    <xf numFmtId="43" fontId="0" fillId="0" borderId="1" xfId="1" applyFont="1" applyFill="1" applyBorder="1" applyAlignment="1">
      <alignment horizontal="center" vertical="center"/>
    </xf>
    <xf numFmtId="43" fontId="0" fillId="0" borderId="1" xfId="1" applyFont="1" applyFill="1" applyBorder="1" applyAlignment="1">
      <alignment horizontal="center" vertical="center" wrapText="1"/>
    </xf>
    <xf numFmtId="43" fontId="3" fillId="0" borderId="0" xfId="1" applyFont="1" applyAlignment="1">
      <alignment horizontal="center"/>
    </xf>
    <xf numFmtId="43" fontId="3" fillId="0" borderId="6" xfId="1" applyFont="1" applyBorder="1" applyAlignment="1">
      <alignment horizontal="center"/>
    </xf>
    <xf numFmtId="43" fontId="0" fillId="0" borderId="4" xfId="1" applyFont="1" applyFill="1" applyBorder="1" applyAlignment="1">
      <alignment horizontal="center" vertical="center"/>
    </xf>
    <xf numFmtId="164" fontId="0" fillId="0" borderId="1" xfId="1" applyNumberFormat="1" applyFont="1" applyFill="1" applyBorder="1" applyAlignment="1">
      <alignment horizontal="center" vertical="center"/>
    </xf>
    <xf numFmtId="0" fontId="8" fillId="0" borderId="8" xfId="0" applyFont="1" applyFill="1" applyBorder="1" applyAlignment="1">
      <alignment horizontal="center" vertical="center" wrapText="1"/>
    </xf>
    <xf numFmtId="43" fontId="0" fillId="0" borderId="7" xfId="1" applyFont="1" applyFill="1" applyBorder="1" applyAlignment="1">
      <alignment horizontal="center" vertical="center"/>
    </xf>
    <xf numFmtId="43" fontId="8" fillId="0" borderId="7" xfId="2" applyNumberFormat="1" applyFont="1" applyFill="1" applyBorder="1" applyAlignment="1">
      <alignment horizontal="center" vertical="center"/>
    </xf>
    <xf numFmtId="0" fontId="0" fillId="0" borderId="1" xfId="0" applyFill="1" applyBorder="1" applyAlignment="1">
      <alignment horizontal="center" vertical="center" wrapText="1"/>
    </xf>
    <xf numFmtId="43" fontId="8" fillId="0" borderId="1" xfId="1" applyFont="1" applyFill="1" applyBorder="1" applyAlignment="1">
      <alignment horizontal="center" vertical="center"/>
    </xf>
    <xf numFmtId="164" fontId="0" fillId="0" borderId="9" xfId="1" applyNumberFormat="1" applyFont="1" applyFill="1" applyBorder="1" applyAlignment="1">
      <alignment horizontal="center" vertical="center"/>
    </xf>
    <xf numFmtId="43" fontId="3" fillId="0" borderId="1" xfId="1" applyFont="1" applyBorder="1" applyAlignment="1">
      <alignment horizontal="center" vertical="center" wrapText="1"/>
    </xf>
    <xf numFmtId="43" fontId="0" fillId="0" borderId="4" xfId="1" applyFont="1" applyFill="1" applyBorder="1" applyAlignment="1">
      <alignment horizontal="center" vertical="center" wrapText="1"/>
    </xf>
    <xf numFmtId="164" fontId="0" fillId="0" borderId="1" xfId="1" applyNumberFormat="1" applyFont="1" applyFill="1" applyBorder="1" applyAlignment="1">
      <alignment horizontal="center" vertical="center" wrapText="1"/>
    </xf>
    <xf numFmtId="9" fontId="6" fillId="0" borderId="7" xfId="6" applyFont="1" applyBorder="1" applyAlignment="1">
      <alignment horizontal="center" vertical="center"/>
    </xf>
    <xf numFmtId="43" fontId="6" fillId="2" borderId="1" xfId="2" applyNumberFormat="1" applyFont="1" applyFill="1" applyBorder="1" applyAlignment="1">
      <alignment vertical="center"/>
    </xf>
    <xf numFmtId="43" fontId="3" fillId="0" borderId="10" xfId="1" applyFont="1" applyBorder="1"/>
    <xf numFmtId="43" fontId="8" fillId="0" borderId="1" xfId="2" applyNumberFormat="1" applyFont="1" applyFill="1" applyBorder="1" applyAlignment="1">
      <alignment horizontal="center" vertical="center"/>
    </xf>
    <xf numFmtId="43" fontId="11" fillId="0" borderId="1" xfId="2" applyNumberFormat="1" applyFont="1" applyFill="1" applyBorder="1" applyAlignment="1">
      <alignment vertical="center"/>
    </xf>
    <xf numFmtId="43" fontId="0" fillId="0" borderId="1" xfId="1" applyFont="1" applyFill="1" applyBorder="1"/>
    <xf numFmtId="0" fontId="4" fillId="0" borderId="0" xfId="0" applyFont="1" applyBorder="1" applyAlignment="1">
      <alignment horizontal="center" vertical="center" wrapText="1"/>
    </xf>
    <xf numFmtId="43" fontId="4" fillId="0" borderId="0" xfId="1" applyFont="1" applyBorder="1" applyAlignment="1">
      <alignment horizontal="center" vertical="center" wrapText="1"/>
    </xf>
    <xf numFmtId="43" fontId="4" fillId="0" borderId="0" xfId="1" applyFont="1" applyBorder="1" applyAlignment="1">
      <alignment vertical="center"/>
    </xf>
    <xf numFmtId="9" fontId="6" fillId="0" borderId="0" xfId="2" applyNumberFormat="1" applyFont="1" applyBorder="1" applyAlignment="1">
      <alignment horizontal="center" vertical="center"/>
    </xf>
    <xf numFmtId="43" fontId="6" fillId="2" borderId="0" xfId="2" applyNumberFormat="1" applyFont="1" applyFill="1" applyBorder="1" applyAlignment="1">
      <alignment vertical="center"/>
    </xf>
    <xf numFmtId="0" fontId="3" fillId="0" borderId="0" xfId="0" applyFont="1" applyBorder="1"/>
    <xf numFmtId="43" fontId="1" fillId="0" borderId="1" xfId="1" applyFont="1" applyFill="1" applyBorder="1" applyAlignment="1">
      <alignment vertical="center"/>
    </xf>
    <xf numFmtId="0" fontId="4" fillId="0" borderId="5" xfId="0" applyFont="1" applyBorder="1" applyAlignment="1">
      <alignment horizontal="center" vertical="center" wrapText="1"/>
    </xf>
    <xf numFmtId="43" fontId="4" fillId="0" borderId="5" xfId="1" applyFont="1" applyBorder="1" applyAlignment="1">
      <alignment vertical="center"/>
    </xf>
    <xf numFmtId="9" fontId="4" fillId="0" borderId="9" xfId="1" applyNumberFormat="1" applyFont="1" applyBorder="1" applyAlignment="1">
      <alignment horizontal="center" vertical="center"/>
    </xf>
    <xf numFmtId="0" fontId="3" fillId="0" borderId="0" xfId="0" applyFont="1" applyBorder="1" applyAlignment="1">
      <alignment horizontal="center" vertical="center"/>
    </xf>
    <xf numFmtId="43" fontId="3" fillId="0" borderId="0" xfId="1" applyFont="1" applyBorder="1" applyAlignment="1">
      <alignment horizontal="center" vertical="center"/>
    </xf>
    <xf numFmtId="0" fontId="3" fillId="0" borderId="0" xfId="0" applyFont="1" applyBorder="1" applyAlignment="1">
      <alignment horizontal="center" vertical="center" wrapText="1"/>
    </xf>
    <xf numFmtId="0" fontId="12" fillId="0" borderId="11" xfId="0" applyFont="1" applyFill="1" applyBorder="1" applyAlignment="1">
      <alignment horizontal="center" vertical="center" wrapText="1"/>
    </xf>
    <xf numFmtId="0" fontId="13" fillId="0" borderId="12" xfId="0" applyFont="1" applyBorder="1" applyAlignment="1">
      <alignment horizontal="center" vertical="center" wrapText="1"/>
    </xf>
    <xf numFmtId="43" fontId="13" fillId="0" borderId="12" xfId="1" applyFont="1" applyBorder="1" applyAlignment="1">
      <alignment horizontal="center" vertical="center" wrapText="1"/>
    </xf>
    <xf numFmtId="9" fontId="14" fillId="0" borderId="12" xfId="2" applyNumberFormat="1" applyFont="1" applyBorder="1" applyAlignment="1">
      <alignment horizontal="center" vertical="center"/>
    </xf>
    <xf numFmtId="43" fontId="4" fillId="0" borderId="12" xfId="1" applyFont="1" applyBorder="1" applyAlignment="1">
      <alignment vertical="center"/>
    </xf>
    <xf numFmtId="14" fontId="6" fillId="0" borderId="13" xfId="2" applyNumberFormat="1" applyFont="1" applyBorder="1" applyAlignment="1">
      <alignment horizontal="center" vertical="center" wrapText="1"/>
    </xf>
    <xf numFmtId="0" fontId="15" fillId="0" borderId="11" xfId="0" applyFont="1" applyBorder="1" applyAlignment="1">
      <alignment horizontal="center"/>
    </xf>
    <xf numFmtId="0" fontId="16" fillId="0" borderId="12" xfId="0" applyFont="1" applyBorder="1"/>
    <xf numFmtId="43" fontId="15" fillId="0" borderId="12" xfId="1" applyFont="1" applyBorder="1"/>
    <xf numFmtId="0" fontId="16" fillId="0" borderId="13" xfId="0" applyFont="1" applyBorder="1"/>
    <xf numFmtId="0" fontId="16" fillId="0" borderId="0" xfId="0" applyFont="1"/>
    <xf numFmtId="0" fontId="3" fillId="0" borderId="21" xfId="0" applyFont="1" applyBorder="1" applyAlignment="1">
      <alignment horizontal="center" vertical="center" wrapText="1"/>
    </xf>
    <xf numFmtId="0" fontId="5" fillId="0" borderId="25" xfId="0" applyFont="1" applyBorder="1"/>
    <xf numFmtId="0" fontId="0" fillId="0" borderId="26" xfId="0" applyFill="1" applyBorder="1" applyAlignment="1">
      <alignment vertical="center" wrapText="1"/>
    </xf>
    <xf numFmtId="14" fontId="6" fillId="0" borderId="27" xfId="2" applyNumberFormat="1" applyFont="1" applyBorder="1" applyAlignment="1">
      <alignment horizontal="center" vertical="center" wrapText="1"/>
    </xf>
    <xf numFmtId="0" fontId="0" fillId="0" borderId="28" xfId="0" applyFill="1" applyBorder="1" applyAlignment="1">
      <alignment vertical="center" wrapText="1"/>
    </xf>
    <xf numFmtId="0" fontId="11" fillId="0" borderId="28" xfId="4" applyFont="1" applyFill="1" applyBorder="1" applyAlignment="1">
      <alignment vertical="center" wrapText="1"/>
    </xf>
    <xf numFmtId="43" fontId="4" fillId="0" borderId="29" xfId="1" applyFont="1" applyBorder="1" applyAlignment="1">
      <alignment horizontal="center" vertical="center" wrapText="1"/>
    </xf>
    <xf numFmtId="0" fontId="3" fillId="0" borderId="23" xfId="0" applyFont="1" applyBorder="1"/>
    <xf numFmtId="43" fontId="3" fillId="0" borderId="0" xfId="1" applyFont="1" applyBorder="1"/>
    <xf numFmtId="0" fontId="3" fillId="0" borderId="24" xfId="0" applyFont="1" applyBorder="1"/>
    <xf numFmtId="165" fontId="3" fillId="0" borderId="0" xfId="0" applyNumberFormat="1" applyFont="1"/>
    <xf numFmtId="165" fontId="3" fillId="0" borderId="0" xfId="0" applyNumberFormat="1" applyFont="1" applyBorder="1" applyAlignment="1">
      <alignment horizontal="center" vertical="center"/>
    </xf>
    <xf numFmtId="165" fontId="3" fillId="0" borderId="0" xfId="0" applyNumberFormat="1" applyFont="1" applyBorder="1" applyAlignment="1">
      <alignment horizontal="center" vertical="center" wrapText="1"/>
    </xf>
    <xf numFmtId="165" fontId="4" fillId="0" borderId="1" xfId="1" applyNumberFormat="1" applyFont="1" applyBorder="1" applyAlignment="1">
      <alignment vertical="center"/>
    </xf>
    <xf numFmtId="165" fontId="13" fillId="0" borderId="12" xfId="1" applyNumberFormat="1" applyFont="1" applyBorder="1" applyAlignment="1">
      <alignment vertical="center"/>
    </xf>
    <xf numFmtId="165" fontId="4" fillId="0" borderId="0" xfId="1" applyNumberFormat="1" applyFont="1" applyBorder="1" applyAlignment="1">
      <alignment vertical="center"/>
    </xf>
    <xf numFmtId="165" fontId="4" fillId="0" borderId="5" xfId="1" applyNumberFormat="1" applyFont="1" applyBorder="1" applyAlignment="1">
      <alignment vertical="center"/>
    </xf>
    <xf numFmtId="165" fontId="3" fillId="0" borderId="0" xfId="0" applyNumberFormat="1" applyFont="1" applyBorder="1"/>
    <xf numFmtId="165" fontId="16" fillId="0" borderId="12" xfId="0" applyNumberFormat="1" applyFont="1" applyBorder="1"/>
    <xf numFmtId="10" fontId="6" fillId="0" borderId="1" xfId="2" applyNumberFormat="1" applyFont="1" applyBorder="1" applyAlignment="1">
      <alignment horizontal="center" vertical="center"/>
    </xf>
    <xf numFmtId="165" fontId="4" fillId="0" borderId="1" xfId="1" applyNumberFormat="1" applyFont="1" applyBorder="1" applyAlignment="1">
      <alignment vertical="center" wrapText="1"/>
    </xf>
    <xf numFmtId="14" fontId="6" fillId="0" borderId="2" xfId="2" applyNumberFormat="1" applyFont="1" applyBorder="1" applyAlignment="1">
      <alignment horizontal="center" vertical="center" wrapText="1"/>
    </xf>
    <xf numFmtId="9" fontId="6" fillId="0" borderId="3" xfId="2" applyNumberFormat="1" applyFont="1" applyBorder="1" applyAlignment="1">
      <alignment horizontal="center" vertical="center"/>
    </xf>
    <xf numFmtId="14" fontId="6" fillId="0" borderId="21" xfId="2" applyNumberFormat="1" applyFont="1" applyBorder="1" applyAlignment="1">
      <alignment horizontal="center" vertical="center" wrapText="1"/>
    </xf>
    <xf numFmtId="0" fontId="3" fillId="0" borderId="26" xfId="0" applyFont="1" applyFill="1" applyBorder="1" applyAlignment="1">
      <alignment vertical="center" wrapText="1"/>
    </xf>
    <xf numFmtId="43" fontId="3" fillId="0" borderId="1" xfId="1" applyFont="1" applyFill="1" applyBorder="1" applyAlignment="1">
      <alignment vertical="center"/>
    </xf>
    <xf numFmtId="0" fontId="3" fillId="0" borderId="28" xfId="0" applyFont="1" applyFill="1" applyBorder="1" applyAlignment="1">
      <alignment vertical="center" wrapText="1"/>
    </xf>
    <xf numFmtId="43" fontId="3" fillId="0" borderId="1" xfId="1" applyFont="1" applyFill="1" applyBorder="1" applyAlignment="1">
      <alignment horizontal="center" vertical="center" wrapText="1"/>
    </xf>
    <xf numFmtId="43" fontId="3" fillId="3" borderId="1" xfId="1" applyFont="1" applyFill="1" applyBorder="1" applyAlignment="1">
      <alignment horizontal="center" vertical="center"/>
    </xf>
    <xf numFmtId="43" fontId="3" fillId="3" borderId="1" xfId="1" applyFont="1" applyFill="1" applyBorder="1" applyAlignment="1">
      <alignment vertical="center"/>
    </xf>
    <xf numFmtId="165" fontId="3" fillId="0" borderId="1" xfId="1" applyNumberFormat="1" applyFont="1" applyFill="1" applyBorder="1" applyAlignment="1">
      <alignment vertical="center"/>
    </xf>
    <xf numFmtId="0" fontId="4" fillId="0" borderId="28" xfId="4" applyFont="1" applyFill="1" applyBorder="1" applyAlignment="1">
      <alignment vertical="center" wrapText="1"/>
    </xf>
    <xf numFmtId="43" fontId="4" fillId="0" borderId="1" xfId="2" applyNumberFormat="1" applyFont="1" applyFill="1" applyBorder="1" applyAlignment="1">
      <alignment vertical="center"/>
    </xf>
    <xf numFmtId="43" fontId="3" fillId="3" borderId="1" xfId="1" applyFont="1" applyFill="1" applyBorder="1" applyAlignment="1">
      <alignment horizontal="center" vertical="center" wrapText="1"/>
    </xf>
    <xf numFmtId="43" fontId="3" fillId="0" borderId="5" xfId="1" applyFont="1" applyFill="1" applyBorder="1" applyAlignment="1">
      <alignment horizontal="center" vertical="center"/>
    </xf>
    <xf numFmtId="43" fontId="3" fillId="0" borderId="5" xfId="1" applyFont="1" applyFill="1" applyBorder="1" applyAlignment="1">
      <alignment vertical="center"/>
    </xf>
    <xf numFmtId="9" fontId="6" fillId="0" borderId="5" xfId="2" applyNumberFormat="1" applyFont="1" applyBorder="1" applyAlignment="1">
      <alignment horizontal="center" vertical="center"/>
    </xf>
    <xf numFmtId="14" fontId="6" fillId="0" borderId="29" xfId="2" applyNumberFormat="1" applyFont="1" applyBorder="1" applyAlignment="1">
      <alignment horizontal="center" vertical="center" wrapText="1"/>
    </xf>
    <xf numFmtId="0" fontId="5" fillId="0" borderId="33" xfId="0" applyFont="1" applyBorder="1"/>
    <xf numFmtId="0" fontId="3" fillId="0" borderId="33" xfId="0" applyFont="1" applyBorder="1"/>
    <xf numFmtId="43" fontId="3" fillId="0" borderId="33" xfId="1" applyFont="1" applyBorder="1"/>
    <xf numFmtId="165" fontId="3" fillId="0" borderId="33" xfId="0" applyNumberFormat="1" applyFont="1" applyBorder="1"/>
    <xf numFmtId="0" fontId="4" fillId="0" borderId="32" xfId="0" applyFont="1" applyBorder="1" applyAlignment="1">
      <alignment horizontal="center" vertical="center" wrapText="1"/>
    </xf>
    <xf numFmtId="43" fontId="0" fillId="0" borderId="5" xfId="1" applyFont="1" applyFill="1" applyBorder="1" applyAlignment="1">
      <alignment vertical="center"/>
    </xf>
    <xf numFmtId="165" fontId="4" fillId="0" borderId="32" xfId="1" applyNumberFormat="1" applyFont="1" applyBorder="1" applyAlignment="1">
      <alignment vertical="center"/>
    </xf>
    <xf numFmtId="9" fontId="6" fillId="0" borderId="9" xfId="2" applyNumberFormat="1" applyFont="1" applyBorder="1" applyAlignment="1">
      <alignment horizontal="center" vertical="center"/>
    </xf>
    <xf numFmtId="43" fontId="4" fillId="0" borderId="32" xfId="1" applyFont="1" applyBorder="1" applyAlignment="1">
      <alignment vertical="center"/>
    </xf>
    <xf numFmtId="0" fontId="0" fillId="0" borderId="0" xfId="0" applyFill="1" applyBorder="1" applyAlignment="1">
      <alignment vertical="center" wrapText="1"/>
    </xf>
    <xf numFmtId="14" fontId="6" fillId="0" borderId="0" xfId="2" applyNumberFormat="1" applyFont="1" applyBorder="1" applyAlignment="1">
      <alignment horizontal="center" vertical="center" wrapText="1"/>
    </xf>
    <xf numFmtId="43" fontId="8" fillId="0" borderId="33" xfId="2" applyNumberFormat="1" applyFont="1" applyFill="1" applyBorder="1" applyAlignment="1">
      <alignment horizontal="center" vertical="center" wrapText="1"/>
    </xf>
    <xf numFmtId="43" fontId="0" fillId="0" borderId="33" xfId="1" applyFont="1" applyFill="1" applyBorder="1" applyAlignment="1">
      <alignment vertical="center"/>
    </xf>
    <xf numFmtId="165" fontId="4" fillId="0" borderId="33" xfId="1" applyNumberFormat="1" applyFont="1" applyBorder="1" applyAlignment="1">
      <alignment vertical="center"/>
    </xf>
    <xf numFmtId="9" fontId="6" fillId="0" borderId="33" xfId="2" applyNumberFormat="1" applyFont="1" applyBorder="1" applyAlignment="1">
      <alignment horizontal="center" vertical="center"/>
    </xf>
    <xf numFmtId="43" fontId="6" fillId="2" borderId="33" xfId="2" applyNumberFormat="1" applyFont="1" applyFill="1" applyBorder="1" applyAlignment="1">
      <alignment vertical="center"/>
    </xf>
    <xf numFmtId="43" fontId="4" fillId="0" borderId="33" xfId="1" applyFont="1" applyBorder="1" applyAlignment="1">
      <alignment vertical="center"/>
    </xf>
    <xf numFmtId="14" fontId="6" fillId="0" borderId="33" xfId="2" applyNumberFormat="1" applyFont="1" applyBorder="1" applyAlignment="1">
      <alignment horizontal="center" vertical="center" wrapText="1"/>
    </xf>
    <xf numFmtId="0" fontId="4" fillId="0" borderId="33" xfId="0" applyFont="1" applyBorder="1" applyAlignment="1">
      <alignment horizontal="center" vertical="center" wrapText="1"/>
    </xf>
    <xf numFmtId="9" fontId="4" fillId="0" borderId="33" xfId="1" applyNumberFormat="1" applyFont="1" applyBorder="1" applyAlignment="1">
      <alignment horizontal="center" vertical="center"/>
    </xf>
    <xf numFmtId="43" fontId="4" fillId="0" borderId="33" xfId="1" applyFont="1" applyBorder="1" applyAlignment="1">
      <alignment horizontal="center" vertical="center" wrapText="1"/>
    </xf>
    <xf numFmtId="0" fontId="3" fillId="0" borderId="0" xfId="0" applyFont="1" applyAlignment="1">
      <alignment horizontal="center"/>
    </xf>
    <xf numFmtId="0" fontId="15" fillId="0" borderId="0" xfId="0" applyFont="1"/>
    <xf numFmtId="0" fontId="18" fillId="0" borderId="0" xfId="0" applyFont="1"/>
    <xf numFmtId="0" fontId="17" fillId="0" borderId="0" xfId="0" applyFont="1" applyBorder="1" applyAlignment="1">
      <alignment horizontal="left" wrapText="1"/>
    </xf>
    <xf numFmtId="165" fontId="4" fillId="0" borderId="2" xfId="1" applyNumberFormat="1" applyFont="1" applyBorder="1" applyAlignment="1">
      <alignment horizontal="center" vertical="center"/>
    </xf>
    <xf numFmtId="165" fontId="4" fillId="0" borderId="3" xfId="1" applyNumberFormat="1" applyFont="1" applyBorder="1" applyAlignment="1">
      <alignment horizontal="center" vertical="center"/>
    </xf>
    <xf numFmtId="165" fontId="4" fillId="0" borderId="30" xfId="1" applyNumberFormat="1" applyFont="1" applyBorder="1" applyAlignment="1">
      <alignment horizontal="center" vertical="center"/>
    </xf>
    <xf numFmtId="165" fontId="4" fillId="0" borderId="31" xfId="1" applyNumberFormat="1" applyFont="1" applyBorder="1" applyAlignment="1">
      <alignment horizontal="center" vertical="center"/>
    </xf>
    <xf numFmtId="165" fontId="4" fillId="0" borderId="2" xfId="1" applyNumberFormat="1" applyFont="1" applyBorder="1" applyAlignment="1">
      <alignment horizontal="center" vertical="center" wrapText="1"/>
    </xf>
    <xf numFmtId="165" fontId="4" fillId="0" borderId="6" xfId="1" applyNumberFormat="1" applyFont="1" applyBorder="1" applyAlignment="1">
      <alignment horizontal="center" vertical="center" wrapText="1"/>
    </xf>
    <xf numFmtId="165" fontId="4" fillId="0" borderId="3" xfId="1" applyNumberFormat="1" applyFont="1" applyBorder="1" applyAlignment="1">
      <alignment horizontal="center" vertical="center" wrapText="1"/>
    </xf>
    <xf numFmtId="0" fontId="3" fillId="0" borderId="0" xfId="0" applyFont="1" applyAlignment="1">
      <alignment horizontal="center"/>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43" fontId="3" fillId="0" borderId="15" xfId="1" applyFont="1" applyBorder="1" applyAlignment="1">
      <alignment horizontal="center" vertical="center"/>
    </xf>
    <xf numFmtId="43" fontId="3" fillId="0" borderId="20" xfId="1" applyFont="1" applyBorder="1" applyAlignment="1">
      <alignment horizontal="center" vertical="center"/>
    </xf>
    <xf numFmtId="165" fontId="3" fillId="0" borderId="15" xfId="0" applyNumberFormat="1" applyFont="1" applyBorder="1" applyAlignment="1">
      <alignment horizontal="center" vertical="center" wrapText="1"/>
    </xf>
    <xf numFmtId="165" fontId="3" fillId="0" borderId="20" xfId="0" applyNumberFormat="1" applyFont="1" applyBorder="1" applyAlignment="1">
      <alignment horizontal="center" vertical="center" wrapText="1"/>
    </xf>
    <xf numFmtId="0" fontId="3" fillId="0" borderId="16" xfId="0" applyFont="1" applyBorder="1" applyAlignment="1">
      <alignment horizontal="center"/>
    </xf>
    <xf numFmtId="0" fontId="3" fillId="0" borderId="17" xfId="0" applyFont="1" applyBorder="1" applyAlignment="1">
      <alignment horizontal="center"/>
    </xf>
    <xf numFmtId="0" fontId="3" fillId="0" borderId="1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8" xfId="0" applyFont="1" applyBorder="1" applyAlignment="1">
      <alignment horizontal="center" vertical="center"/>
    </xf>
    <xf numFmtId="0" fontId="3" fillId="0" borderId="22" xfId="0" applyFont="1" applyBorder="1" applyAlignment="1">
      <alignment horizontal="center" vertical="center"/>
    </xf>
    <xf numFmtId="14" fontId="6" fillId="0" borderId="2" xfId="2" applyNumberFormat="1" applyFont="1" applyBorder="1" applyAlignment="1">
      <alignment horizontal="center" vertical="center" wrapText="1"/>
    </xf>
    <xf numFmtId="14" fontId="6" fillId="0" borderId="34" xfId="2" applyNumberFormat="1"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43" fontId="3" fillId="0" borderId="4" xfId="1" applyFont="1" applyBorder="1" applyAlignment="1">
      <alignment horizontal="center" vertical="center"/>
    </xf>
    <xf numFmtId="43" fontId="3" fillId="0" borderId="5" xfId="1"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xf>
    <xf numFmtId="0" fontId="3" fillId="0" borderId="3" xfId="0" applyFont="1" applyBorder="1" applyAlignment="1">
      <alignment horizontal="center"/>
    </xf>
    <xf numFmtId="0" fontId="4" fillId="0" borderId="0" xfId="0" applyFont="1" applyFill="1" applyAlignment="1">
      <alignment vertical="center"/>
    </xf>
    <xf numFmtId="0" fontId="4" fillId="0" borderId="0" xfId="0" applyFont="1" applyFill="1"/>
    <xf numFmtId="0" fontId="4" fillId="0" borderId="0" xfId="0" applyFont="1" applyFill="1" applyAlignment="1">
      <alignment vertical="center" wrapText="1"/>
    </xf>
    <xf numFmtId="0" fontId="19" fillId="0" borderId="0" xfId="0" applyFont="1" applyFill="1" applyAlignment="1">
      <alignment horizontal="center" vertical="center"/>
    </xf>
    <xf numFmtId="0" fontId="19" fillId="0" borderId="0" xfId="0" applyFont="1" applyFill="1" applyAlignment="1">
      <alignment horizontal="center"/>
    </xf>
    <xf numFmtId="0" fontId="20" fillId="0" borderId="0" xfId="0" applyFont="1" applyFill="1" applyAlignment="1">
      <alignment horizontal="center"/>
    </xf>
    <xf numFmtId="0" fontId="20" fillId="0" borderId="0" xfId="0" applyFont="1" applyFill="1" applyAlignment="1">
      <alignment horizontal="center"/>
    </xf>
    <xf numFmtId="0" fontId="21"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3" xfId="0" applyFont="1" applyFill="1" applyBorder="1" applyAlignment="1">
      <alignment horizontal="center" vertical="center"/>
    </xf>
    <xf numFmtId="0" fontId="21" fillId="0" borderId="1" xfId="0" applyFont="1" applyFill="1" applyBorder="1" applyAlignment="1">
      <alignment vertical="center" wrapText="1"/>
    </xf>
    <xf numFmtId="0" fontId="4" fillId="0" borderId="0" xfId="0" applyFont="1" applyFill="1" applyAlignment="1">
      <alignment horizontal="center"/>
    </xf>
    <xf numFmtId="0" fontId="21" fillId="0" borderId="1" xfId="0"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9" fontId="22" fillId="0" borderId="1" xfId="0" applyNumberFormat="1" applyFont="1" applyFill="1" applyBorder="1" applyAlignment="1">
      <alignment horizontal="center" vertical="center" wrapText="1"/>
    </xf>
    <xf numFmtId="0" fontId="20" fillId="0" borderId="1" xfId="0" applyFont="1" applyFill="1" applyBorder="1" applyAlignment="1">
      <alignment vertical="center" wrapText="1"/>
    </xf>
    <xf numFmtId="43" fontId="20" fillId="0" borderId="1" xfId="1" applyFont="1" applyFill="1" applyBorder="1" applyAlignment="1">
      <alignment vertical="center"/>
    </xf>
    <xf numFmtId="0" fontId="24" fillId="0" borderId="1" xfId="0" applyFont="1" applyFill="1" applyBorder="1" applyAlignment="1">
      <alignment vertical="center" wrapText="1"/>
    </xf>
    <xf numFmtId="43" fontId="24" fillId="0" borderId="1" xfId="1" applyFont="1" applyFill="1" applyBorder="1" applyAlignment="1">
      <alignment vertical="center"/>
    </xf>
    <xf numFmtId="43" fontId="16" fillId="0" borderId="1" xfId="1" applyFont="1" applyFill="1" applyBorder="1" applyAlignment="1">
      <alignment vertical="center"/>
    </xf>
    <xf numFmtId="43" fontId="24" fillId="0" borderId="1" xfId="1" applyFont="1" applyFill="1" applyBorder="1" applyAlignment="1">
      <alignment horizontal="center" vertical="center"/>
    </xf>
    <xf numFmtId="0" fontId="24" fillId="0" borderId="1" xfId="0" applyFont="1" applyFill="1" applyBorder="1" applyAlignment="1">
      <alignment vertical="center"/>
    </xf>
    <xf numFmtId="43" fontId="28" fillId="0" borderId="1" xfId="1" applyFont="1" applyFill="1" applyBorder="1" applyAlignment="1">
      <alignment vertical="center"/>
    </xf>
    <xf numFmtId="43" fontId="24" fillId="0" borderId="0" xfId="1" applyFont="1" applyFill="1" applyBorder="1" applyAlignment="1">
      <alignment vertical="center"/>
    </xf>
    <xf numFmtId="0" fontId="29" fillId="0" borderId="1" xfId="0" applyFont="1" applyFill="1" applyBorder="1" applyAlignment="1">
      <alignment vertical="center" wrapText="1"/>
    </xf>
    <xf numFmtId="0" fontId="30" fillId="0" borderId="1" xfId="0" applyFont="1" applyFill="1" applyBorder="1" applyAlignment="1">
      <alignment vertical="center" wrapText="1"/>
    </xf>
    <xf numFmtId="0" fontId="20" fillId="0" borderId="1" xfId="0" applyFont="1" applyFill="1" applyBorder="1" applyAlignment="1">
      <alignment vertical="top" wrapText="1"/>
    </xf>
    <xf numFmtId="43" fontId="20" fillId="0" borderId="1" xfId="0" applyNumberFormat="1" applyFont="1" applyFill="1" applyBorder="1" applyAlignment="1">
      <alignment vertical="center"/>
    </xf>
    <xf numFmtId="0" fontId="20" fillId="0" borderId="35" xfId="0" applyFont="1" applyFill="1" applyBorder="1" applyAlignment="1">
      <alignment vertical="center" wrapText="1"/>
    </xf>
    <xf numFmtId="43" fontId="20" fillId="0" borderId="35" xfId="0" applyNumberFormat="1" applyFont="1" applyFill="1" applyBorder="1" applyAlignment="1">
      <alignment vertical="center"/>
    </xf>
    <xf numFmtId="43" fontId="20" fillId="0" borderId="35" xfId="1" applyFont="1" applyFill="1" applyBorder="1" applyAlignment="1">
      <alignment vertical="center"/>
    </xf>
    <xf numFmtId="0" fontId="4" fillId="0" borderId="36" xfId="0" applyFont="1" applyFill="1" applyBorder="1" applyAlignment="1">
      <alignment horizontal="center" vertical="top" wrapText="1"/>
    </xf>
    <xf numFmtId="0" fontId="20" fillId="0" borderId="0" xfId="0" applyFont="1" applyFill="1" applyAlignment="1">
      <alignment horizontal="left"/>
    </xf>
    <xf numFmtId="0" fontId="24" fillId="0" borderId="0" xfId="0" applyFont="1" applyFill="1" applyAlignment="1">
      <alignment vertical="center"/>
    </xf>
    <xf numFmtId="0" fontId="24" fillId="0" borderId="0" xfId="0" applyFont="1" applyFill="1" applyAlignment="1">
      <alignment horizontal="left"/>
    </xf>
    <xf numFmtId="43" fontId="24" fillId="0" borderId="0" xfId="0" applyNumberFormat="1" applyFont="1" applyFill="1" applyAlignment="1">
      <alignment vertical="center"/>
    </xf>
    <xf numFmtId="0" fontId="13" fillId="0" borderId="0" xfId="0" applyFont="1" applyFill="1" applyAlignment="1">
      <alignment vertical="center"/>
    </xf>
    <xf numFmtId="0" fontId="20" fillId="0" borderId="0" xfId="0" applyFont="1" applyFill="1" applyAlignment="1">
      <alignment vertical="center"/>
    </xf>
    <xf numFmtId="0" fontId="24" fillId="0" borderId="0" xfId="0" applyFont="1" applyFill="1" applyAlignment="1">
      <alignment vertical="center" wrapText="1"/>
    </xf>
    <xf numFmtId="0" fontId="27" fillId="0" borderId="0" xfId="0" applyFont="1" applyFill="1" applyAlignment="1">
      <alignment horizontal="left"/>
    </xf>
    <xf numFmtId="0" fontId="4" fillId="0" borderId="0" xfId="0" applyFont="1" applyFill="1" applyAlignment="1">
      <alignment horizontal="left"/>
    </xf>
    <xf numFmtId="0" fontId="31" fillId="0" borderId="0" xfId="0" applyFont="1" applyAlignment="1">
      <alignment horizontal="center"/>
    </xf>
    <xf numFmtId="0" fontId="31" fillId="0" borderId="0" xfId="0" applyFont="1" applyAlignment="1"/>
    <xf numFmtId="0" fontId="32" fillId="0" borderId="0" xfId="0" applyFont="1"/>
    <xf numFmtId="166" fontId="3" fillId="0" borderId="0" xfId="0" quotePrefix="1" applyNumberFormat="1" applyFont="1"/>
    <xf numFmtId="0" fontId="3" fillId="0" borderId="37" xfId="0" applyFont="1" applyBorder="1"/>
    <xf numFmtId="4" fontId="3" fillId="0" borderId="37" xfId="0" quotePrefix="1" applyNumberFormat="1" applyFont="1" applyBorder="1" applyAlignment="1">
      <alignment horizontal="center"/>
    </xf>
    <xf numFmtId="4" fontId="3" fillId="0" borderId="37" xfId="0" applyNumberFormat="1" applyFont="1" applyBorder="1" applyAlignment="1">
      <alignment horizontal="center"/>
    </xf>
    <xf numFmtId="166" fontId="3" fillId="0" borderId="37" xfId="1" quotePrefix="1" applyNumberFormat="1" applyFont="1" applyBorder="1"/>
    <xf numFmtId="166" fontId="31" fillId="0" borderId="38" xfId="1" applyNumberFormat="1" applyFont="1" applyBorder="1"/>
    <xf numFmtId="167" fontId="3" fillId="0" borderId="0" xfId="1" applyNumberFormat="1" applyFont="1" applyBorder="1"/>
    <xf numFmtId="0" fontId="31" fillId="0" borderId="0" xfId="0" applyFont="1" applyAlignment="1">
      <alignment horizontal="left"/>
    </xf>
    <xf numFmtId="0" fontId="33" fillId="0" borderId="0" xfId="0" applyFont="1" applyAlignment="1">
      <alignment horizontal="left"/>
    </xf>
    <xf numFmtId="0" fontId="33" fillId="0" borderId="0" xfId="0" applyFont="1"/>
    <xf numFmtId="0" fontId="31" fillId="0" borderId="0" xfId="0" applyFont="1"/>
    <xf numFmtId="0" fontId="36" fillId="0" borderId="0" xfId="10" applyFont="1"/>
    <xf numFmtId="43" fontId="36" fillId="0" borderId="0" xfId="11" applyFont="1"/>
    <xf numFmtId="0" fontId="37" fillId="0" borderId="0" xfId="9" applyFont="1"/>
    <xf numFmtId="0" fontId="38" fillId="0" borderId="0" xfId="10" applyFont="1" applyAlignment="1">
      <alignment horizontal="center"/>
    </xf>
    <xf numFmtId="0" fontId="36" fillId="0" borderId="0" xfId="10" applyFont="1" applyAlignment="1">
      <alignment horizontal="center"/>
    </xf>
    <xf numFmtId="0" fontId="38" fillId="0" borderId="0" xfId="10" applyFont="1"/>
    <xf numFmtId="0" fontId="39" fillId="0" borderId="0" xfId="10" applyFont="1"/>
    <xf numFmtId="166" fontId="36" fillId="0" borderId="0" xfId="11" applyNumberFormat="1" applyFont="1"/>
    <xf numFmtId="43" fontId="36" fillId="0" borderId="37" xfId="11" applyFont="1" applyBorder="1"/>
    <xf numFmtId="43" fontId="38" fillId="0" borderId="6" xfId="11" applyFont="1" applyBorder="1"/>
    <xf numFmtId="43" fontId="36" fillId="0" borderId="0" xfId="12" applyFont="1"/>
    <xf numFmtId="166" fontId="38" fillId="0" borderId="6" xfId="11" applyNumberFormat="1" applyFont="1" applyBorder="1"/>
    <xf numFmtId="43" fontId="38" fillId="0" borderId="0" xfId="11" applyFont="1"/>
    <xf numFmtId="43" fontId="36" fillId="0" borderId="0" xfId="10" applyNumberFormat="1" applyFont="1"/>
    <xf numFmtId="0" fontId="36" fillId="0" borderId="0" xfId="10" applyFont="1" applyAlignment="1">
      <alignment wrapText="1"/>
    </xf>
    <xf numFmtId="168" fontId="38" fillId="0" borderId="6" xfId="11" applyNumberFormat="1" applyFont="1" applyBorder="1"/>
    <xf numFmtId="166" fontId="38" fillId="0" borderId="0" xfId="11" applyNumberFormat="1" applyFont="1"/>
    <xf numFmtId="166" fontId="38" fillId="0" borderId="38" xfId="11" applyNumberFormat="1" applyFont="1" applyBorder="1"/>
    <xf numFmtId="168" fontId="38" fillId="0" borderId="0" xfId="11" applyNumberFormat="1" applyFont="1" applyBorder="1"/>
    <xf numFmtId="0" fontId="11" fillId="0" borderId="0" xfId="0" applyFont="1" applyFill="1"/>
    <xf numFmtId="43" fontId="4" fillId="0" borderId="0" xfId="1" applyFont="1" applyFill="1"/>
    <xf numFmtId="10" fontId="4" fillId="0" borderId="0" xfId="0" applyNumberFormat="1" applyFont="1" applyFill="1" applyAlignment="1">
      <alignment horizontal="center"/>
    </xf>
    <xf numFmtId="0" fontId="43" fillId="0" borderId="0" xfId="0" applyFont="1" applyFill="1" applyAlignment="1">
      <alignment horizontal="center"/>
    </xf>
    <xf numFmtId="43" fontId="11" fillId="0" borderId="0" xfId="1" applyFont="1" applyFill="1"/>
    <xf numFmtId="10" fontId="11" fillId="0" borderId="0" xfId="0" applyNumberFormat="1" applyFont="1" applyFill="1" applyAlignment="1">
      <alignment horizontal="center"/>
    </xf>
    <xf numFmtId="0" fontId="44" fillId="0" borderId="0" xfId="0" applyFont="1" applyFill="1"/>
    <xf numFmtId="0" fontId="43" fillId="0" borderId="14" xfId="0" applyFont="1" applyFill="1" applyBorder="1" applyAlignment="1">
      <alignment horizontal="center" vertical="center" wrapText="1"/>
    </xf>
    <xf numFmtId="0" fontId="43" fillId="0" borderId="39" xfId="0" applyFont="1" applyFill="1" applyBorder="1" applyAlignment="1">
      <alignment horizontal="center" vertical="center" wrapText="1"/>
    </xf>
    <xf numFmtId="43" fontId="43" fillId="0" borderId="39" xfId="1" applyFont="1" applyFill="1" applyBorder="1" applyAlignment="1">
      <alignment horizontal="center" vertical="center" wrapText="1"/>
    </xf>
    <xf numFmtId="0" fontId="43" fillId="0" borderId="15" xfId="0" applyFont="1" applyFill="1" applyBorder="1" applyAlignment="1">
      <alignment horizontal="center" vertical="center" wrapText="1"/>
    </xf>
    <xf numFmtId="0" fontId="43" fillId="0" borderId="16" xfId="0" applyFont="1" applyFill="1" applyBorder="1" applyAlignment="1">
      <alignment horizontal="center" vertical="center" wrapText="1"/>
    </xf>
    <xf numFmtId="0" fontId="43" fillId="0" borderId="17" xfId="0" applyFont="1" applyFill="1" applyBorder="1" applyAlignment="1">
      <alignment horizontal="center" vertical="center" wrapText="1"/>
    </xf>
    <xf numFmtId="0" fontId="43" fillId="0" borderId="18" xfId="0" applyFont="1" applyFill="1" applyBorder="1" applyAlignment="1">
      <alignment horizontal="center" vertical="center" wrapText="1"/>
    </xf>
    <xf numFmtId="0" fontId="43" fillId="0" borderId="26" xfId="0" applyFont="1" applyFill="1" applyBorder="1" applyAlignment="1">
      <alignment horizontal="center" vertical="center" wrapText="1"/>
    </xf>
    <xf numFmtId="0" fontId="43" fillId="0" borderId="5" xfId="0" applyFont="1" applyFill="1" applyBorder="1" applyAlignment="1">
      <alignment horizontal="center" vertical="center" wrapText="1"/>
    </xf>
    <xf numFmtId="43" fontId="43" fillId="0" borderId="5" xfId="1" applyFont="1" applyFill="1" applyBorder="1" applyAlignment="1">
      <alignment horizontal="center" vertical="center" wrapText="1"/>
    </xf>
    <xf numFmtId="0" fontId="43" fillId="0" borderId="1" xfId="0" applyFont="1" applyFill="1" applyBorder="1" applyAlignment="1">
      <alignment horizontal="center" vertical="center" wrapText="1"/>
    </xf>
    <xf numFmtId="10" fontId="43" fillId="0" borderId="1" xfId="0" applyNumberFormat="1" applyFont="1" applyFill="1" applyBorder="1" applyAlignment="1">
      <alignment horizontal="center" vertical="center" wrapText="1"/>
    </xf>
    <xf numFmtId="43" fontId="43" fillId="0" borderId="1" xfId="1" applyFont="1" applyFill="1" applyBorder="1" applyAlignment="1">
      <alignment horizontal="center" vertical="center" wrapText="1"/>
    </xf>
    <xf numFmtId="0" fontId="43" fillId="0" borderId="29" xfId="0" applyFont="1" applyFill="1" applyBorder="1" applyAlignment="1">
      <alignment horizontal="center" vertical="center" wrapText="1"/>
    </xf>
    <xf numFmtId="0" fontId="11" fillId="0" borderId="28" xfId="0" applyFont="1" applyFill="1" applyBorder="1" applyAlignment="1">
      <alignment vertical="center" wrapText="1"/>
    </xf>
    <xf numFmtId="0" fontId="11" fillId="0" borderId="1" xfId="0" applyFont="1" applyFill="1" applyBorder="1" applyAlignment="1">
      <alignment vertical="center" wrapText="1"/>
    </xf>
    <xf numFmtId="43" fontId="11" fillId="0" borderId="1" xfId="1" applyFont="1" applyFill="1" applyBorder="1" applyAlignment="1">
      <alignment vertical="center"/>
    </xf>
    <xf numFmtId="0" fontId="11" fillId="0" borderId="1" xfId="0" applyFont="1" applyFill="1" applyBorder="1" applyAlignment="1">
      <alignment vertical="center"/>
    </xf>
    <xf numFmtId="10" fontId="11" fillId="0" borderId="1" xfId="0" applyNumberFormat="1" applyFont="1" applyFill="1" applyBorder="1" applyAlignment="1">
      <alignment horizontal="center" vertical="center"/>
    </xf>
    <xf numFmtId="0" fontId="11" fillId="0" borderId="27" xfId="0" applyFont="1" applyFill="1" applyBorder="1" applyAlignment="1">
      <alignment vertical="center" wrapText="1"/>
    </xf>
    <xf numFmtId="0" fontId="4" fillId="0" borderId="28" xfId="0" applyFont="1" applyFill="1" applyBorder="1" applyAlignment="1">
      <alignment horizontal="left" vertical="center" wrapText="1"/>
    </xf>
    <xf numFmtId="10" fontId="11" fillId="0" borderId="1" xfId="0" applyNumberFormat="1" applyFont="1" applyFill="1" applyBorder="1" applyAlignment="1">
      <alignment horizontal="center" vertical="center" wrapText="1"/>
    </xf>
    <xf numFmtId="0" fontId="4" fillId="0" borderId="28" xfId="4" applyFont="1" applyFill="1" applyBorder="1" applyAlignment="1">
      <alignment horizontal="left" vertical="center" wrapText="1"/>
    </xf>
    <xf numFmtId="0" fontId="4" fillId="0" borderId="0" xfId="0" applyFont="1" applyFill="1" applyBorder="1" applyAlignment="1">
      <alignment vertical="center" wrapText="1"/>
    </xf>
    <xf numFmtId="4" fontId="11" fillId="0" borderId="1" xfId="0" applyNumberFormat="1" applyFont="1" applyFill="1" applyBorder="1" applyAlignment="1">
      <alignment vertical="center" wrapText="1"/>
    </xf>
    <xf numFmtId="0" fontId="8" fillId="0" borderId="40" xfId="0" applyFont="1" applyFill="1" applyBorder="1" applyAlignment="1">
      <alignment horizontal="left" vertical="center" wrapText="1"/>
    </xf>
    <xf numFmtId="0" fontId="4" fillId="0" borderId="4" xfId="0" applyFont="1" applyFill="1" applyBorder="1" applyAlignment="1">
      <alignment vertical="center" wrapText="1"/>
    </xf>
    <xf numFmtId="43" fontId="11" fillId="0" borderId="4" xfId="1" applyFont="1" applyFill="1" applyBorder="1" applyAlignment="1">
      <alignment vertical="center" wrapText="1"/>
    </xf>
    <xf numFmtId="0" fontId="11" fillId="0" borderId="4" xfId="0" applyFont="1" applyFill="1" applyBorder="1" applyAlignment="1">
      <alignment vertical="center"/>
    </xf>
    <xf numFmtId="10" fontId="11" fillId="0" borderId="4" xfId="0" applyNumberFormat="1" applyFont="1" applyFill="1" applyBorder="1" applyAlignment="1">
      <alignment horizontal="center" vertical="center" wrapText="1"/>
    </xf>
    <xf numFmtId="43" fontId="11" fillId="0" borderId="4" xfId="1" applyFont="1" applyFill="1" applyBorder="1" applyAlignment="1">
      <alignment vertical="center"/>
    </xf>
    <xf numFmtId="0" fontId="11" fillId="0" borderId="41" xfId="0" applyFont="1" applyFill="1" applyBorder="1" applyAlignment="1">
      <alignment vertical="center" wrapText="1"/>
    </xf>
    <xf numFmtId="0" fontId="45" fillId="0" borderId="11" xfId="0" applyFont="1" applyFill="1" applyBorder="1" applyAlignment="1">
      <alignment horizontal="center" vertical="center" wrapText="1"/>
    </xf>
    <xf numFmtId="0" fontId="4" fillId="0" borderId="12" xfId="0" applyFont="1" applyFill="1" applyBorder="1" applyAlignment="1">
      <alignment vertical="center" wrapText="1"/>
    </xf>
    <xf numFmtId="43" fontId="43" fillId="0" borderId="12" xfId="1" applyFont="1" applyFill="1" applyBorder="1" applyAlignment="1">
      <alignment vertical="center" wrapText="1"/>
    </xf>
    <xf numFmtId="0" fontId="11" fillId="0" borderId="12" xfId="0" applyFont="1" applyFill="1" applyBorder="1" applyAlignment="1">
      <alignment vertical="center"/>
    </xf>
    <xf numFmtId="10" fontId="11" fillId="0" borderId="12" xfId="0" applyNumberFormat="1"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0" xfId="0" applyFont="1" applyFill="1" applyAlignment="1">
      <alignment vertical="top" wrapText="1"/>
    </xf>
    <xf numFmtId="0" fontId="11" fillId="0" borderId="0" xfId="0" applyFont="1" applyFill="1" applyAlignment="1">
      <alignment vertical="top" wrapText="1"/>
    </xf>
    <xf numFmtId="0" fontId="13" fillId="0" borderId="0" xfId="0" applyFont="1" applyFill="1" applyBorder="1" applyAlignment="1">
      <alignment horizontal="center"/>
    </xf>
    <xf numFmtId="0" fontId="13" fillId="0" borderId="0" xfId="0" applyFont="1" applyFill="1" applyBorder="1" applyAlignment="1"/>
    <xf numFmtId="43" fontId="13" fillId="0" borderId="0" xfId="1" applyFont="1" applyFill="1" applyBorder="1" applyAlignment="1">
      <alignment horizontal="center"/>
    </xf>
    <xf numFmtId="0" fontId="46" fillId="0" borderId="0" xfId="0" applyFont="1" applyFill="1" applyBorder="1" applyAlignment="1">
      <alignment horizontal="center"/>
    </xf>
    <xf numFmtId="0" fontId="46" fillId="0" borderId="0" xfId="0" applyFont="1" applyFill="1" applyBorder="1" applyAlignment="1"/>
    <xf numFmtId="43" fontId="47" fillId="0" borderId="0" xfId="1" applyFont="1" applyFill="1"/>
    <xf numFmtId="0" fontId="47" fillId="0" borderId="0" xfId="0" applyFont="1" applyFill="1"/>
    <xf numFmtId="10" fontId="47" fillId="0" borderId="0" xfId="0" applyNumberFormat="1" applyFont="1" applyFill="1" applyAlignment="1">
      <alignment horizontal="center"/>
    </xf>
    <xf numFmtId="0" fontId="46" fillId="0" borderId="0" xfId="0" applyFont="1" applyFill="1" applyBorder="1" applyAlignment="1">
      <alignment horizontal="center"/>
    </xf>
    <xf numFmtId="0" fontId="0" fillId="0" borderId="0" xfId="0" applyFont="1" applyAlignment="1">
      <alignment horizontal="left"/>
    </xf>
    <xf numFmtId="43" fontId="3" fillId="0" borderId="0" xfId="1" applyFont="1" applyAlignment="1">
      <alignment horizontal="right"/>
    </xf>
    <xf numFmtId="0" fontId="42" fillId="0" borderId="0" xfId="0" applyFont="1" applyAlignment="1">
      <alignment horizontal="center"/>
    </xf>
    <xf numFmtId="0" fontId="42" fillId="0" borderId="0" xfId="0" applyFont="1" applyAlignment="1">
      <alignment horizontal="left" wrapText="1"/>
    </xf>
    <xf numFmtId="43" fontId="42" fillId="0" borderId="0" xfId="1" applyFont="1"/>
    <xf numFmtId="0" fontId="42" fillId="0" borderId="0" xfId="0" applyFont="1"/>
    <xf numFmtId="0" fontId="42" fillId="0" borderId="0" xfId="0" applyFont="1" applyAlignment="1">
      <alignment horizontal="left"/>
    </xf>
    <xf numFmtId="0" fontId="15" fillId="0" borderId="42" xfId="0" applyFont="1" applyBorder="1" applyAlignment="1">
      <alignment horizontal="center"/>
    </xf>
    <xf numFmtId="0" fontId="15" fillId="0" borderId="43" xfId="0" applyFont="1" applyBorder="1" applyAlignment="1">
      <alignment horizontal="center"/>
    </xf>
    <xf numFmtId="0" fontId="15" fillId="0" borderId="44" xfId="0" applyFont="1" applyBorder="1" applyAlignment="1">
      <alignment horizontal="center"/>
    </xf>
    <xf numFmtId="0" fontId="3" fillId="0" borderId="23" xfId="0" applyFont="1" applyBorder="1" applyAlignment="1">
      <alignment horizontal="center"/>
    </xf>
    <xf numFmtId="0" fontId="3" fillId="0" borderId="0" xfId="0" applyFont="1" applyBorder="1" applyAlignment="1">
      <alignment horizontal="center"/>
    </xf>
    <xf numFmtId="0" fontId="3" fillId="0" borderId="24" xfId="0" applyFont="1" applyBorder="1" applyAlignment="1">
      <alignment horizontal="center"/>
    </xf>
    <xf numFmtId="0" fontId="3" fillId="0" borderId="23" xfId="0" applyFont="1" applyBorder="1" applyAlignment="1">
      <alignment horizontal="left"/>
    </xf>
    <xf numFmtId="43" fontId="3" fillId="0" borderId="0" xfId="1" applyFont="1" applyBorder="1" applyAlignment="1">
      <alignment horizontal="right"/>
    </xf>
    <xf numFmtId="0" fontId="3" fillId="0" borderId="0" xfId="0" applyFont="1" applyBorder="1" applyAlignment="1">
      <alignment horizontal="center"/>
    </xf>
    <xf numFmtId="0" fontId="3" fillId="0" borderId="0" xfId="0" applyFont="1" applyBorder="1" applyAlignment="1">
      <alignment horizontal="left" wrapText="1"/>
    </xf>
    <xf numFmtId="0" fontId="31" fillId="0" borderId="0" xfId="0" applyFont="1" applyBorder="1" applyAlignment="1">
      <alignment horizontal="right"/>
    </xf>
    <xf numFmtId="0" fontId="42" fillId="0" borderId="45" xfId="0" applyFont="1" applyBorder="1" applyAlignment="1">
      <alignment horizontal="left"/>
    </xf>
    <xf numFmtId="43" fontId="3" fillId="0" borderId="33" xfId="1" applyFont="1" applyBorder="1" applyAlignment="1">
      <alignment horizontal="right"/>
    </xf>
    <xf numFmtId="0" fontId="42" fillId="0" borderId="33" xfId="0" applyFont="1" applyBorder="1" applyAlignment="1">
      <alignment horizontal="center"/>
    </xf>
    <xf numFmtId="0" fontId="42" fillId="0" borderId="33" xfId="0" applyFont="1" applyBorder="1" applyAlignment="1">
      <alignment horizontal="left" wrapText="1"/>
    </xf>
    <xf numFmtId="43" fontId="42" fillId="0" borderId="33" xfId="1" applyFont="1" applyBorder="1"/>
    <xf numFmtId="0" fontId="42" fillId="0" borderId="33" xfId="0" applyFont="1" applyBorder="1"/>
    <xf numFmtId="0" fontId="42" fillId="0" borderId="46" xfId="0" applyFont="1" applyBorder="1"/>
    <xf numFmtId="0" fontId="31" fillId="0" borderId="47" xfId="0" applyFont="1" applyBorder="1" applyAlignment="1">
      <alignment horizontal="center" vertical="center" wrapText="1"/>
    </xf>
    <xf numFmtId="43" fontId="31" fillId="0" borderId="47" xfId="1" applyFont="1" applyBorder="1" applyAlignment="1">
      <alignment horizontal="center" vertical="center" wrapText="1"/>
    </xf>
    <xf numFmtId="0" fontId="31" fillId="0" borderId="47" xfId="0" applyFont="1" applyBorder="1" applyAlignment="1">
      <alignment horizontal="center"/>
    </xf>
    <xf numFmtId="0" fontId="31" fillId="0" borderId="48" xfId="0" applyFont="1" applyBorder="1" applyAlignment="1">
      <alignment horizontal="center" vertical="center"/>
    </xf>
    <xf numFmtId="0" fontId="31" fillId="0" borderId="49" xfId="0" applyFont="1" applyBorder="1" applyAlignment="1">
      <alignment horizontal="center" vertical="center"/>
    </xf>
    <xf numFmtId="0" fontId="31" fillId="0" borderId="50" xfId="0" applyFont="1" applyBorder="1" applyAlignment="1">
      <alignment horizontal="center" vertical="center"/>
    </xf>
    <xf numFmtId="0" fontId="31" fillId="0" borderId="51" xfId="0" applyFont="1" applyBorder="1" applyAlignment="1">
      <alignment horizontal="center" vertical="center" wrapText="1"/>
    </xf>
    <xf numFmtId="43" fontId="31" fillId="0" borderId="51" xfId="1" applyFont="1" applyBorder="1" applyAlignment="1">
      <alignment horizontal="center" vertical="center" wrapText="1"/>
    </xf>
    <xf numFmtId="0" fontId="31" fillId="0" borderId="51" xfId="0" applyFont="1" applyBorder="1" applyAlignment="1">
      <alignment horizontal="center"/>
    </xf>
    <xf numFmtId="0" fontId="31" fillId="0" borderId="48" xfId="0" applyFont="1" applyBorder="1" applyAlignment="1">
      <alignment horizontal="center"/>
    </xf>
    <xf numFmtId="0" fontId="31" fillId="0" borderId="49" xfId="0" applyFont="1" applyBorder="1" applyAlignment="1">
      <alignment horizontal="center"/>
    </xf>
    <xf numFmtId="0" fontId="31" fillId="0" borderId="50" xfId="0" applyFont="1" applyBorder="1" applyAlignment="1">
      <alignment horizontal="center"/>
    </xf>
    <xf numFmtId="0" fontId="31" fillId="0" borderId="52" xfId="0" applyFont="1" applyBorder="1" applyAlignment="1">
      <alignment horizontal="center" vertical="center" wrapText="1"/>
    </xf>
    <xf numFmtId="43" fontId="31" fillId="0" borderId="52" xfId="1" applyFont="1" applyBorder="1" applyAlignment="1">
      <alignment horizontal="center" vertical="center" wrapText="1"/>
    </xf>
    <xf numFmtId="0" fontId="31" fillId="0" borderId="52" xfId="0" applyFont="1" applyBorder="1" applyAlignment="1">
      <alignment horizontal="center"/>
    </xf>
    <xf numFmtId="43" fontId="31" fillId="0" borderId="53" xfId="1" applyFont="1" applyBorder="1" applyAlignment="1">
      <alignment horizontal="center" vertical="center"/>
    </xf>
    <xf numFmtId="43" fontId="31" fillId="0" borderId="33" xfId="1" applyFont="1" applyBorder="1" applyAlignment="1">
      <alignment horizontal="center" vertical="center"/>
    </xf>
    <xf numFmtId="0" fontId="31" fillId="0" borderId="53" xfId="0" applyFont="1" applyBorder="1" applyAlignment="1">
      <alignment horizontal="center" vertical="center"/>
    </xf>
    <xf numFmtId="0" fontId="31" fillId="0" borderId="46" xfId="0" applyFont="1" applyBorder="1" applyAlignment="1">
      <alignment horizontal="center" vertical="center" wrapText="1"/>
    </xf>
    <xf numFmtId="0" fontId="13" fillId="0" borderId="42" xfId="0" applyFont="1" applyBorder="1" applyAlignment="1">
      <alignment horizontal="center"/>
    </xf>
    <xf numFmtId="0" fontId="13" fillId="0" borderId="43" xfId="0" applyFont="1" applyBorder="1" applyAlignment="1">
      <alignment horizontal="center"/>
    </xf>
    <xf numFmtId="0" fontId="13" fillId="0" borderId="44" xfId="0" applyFont="1" applyBorder="1" applyAlignment="1">
      <alignment horizontal="center"/>
    </xf>
    <xf numFmtId="0" fontId="4" fillId="0" borderId="28" xfId="0" applyFont="1" applyBorder="1" applyAlignment="1">
      <alignment horizontal="left"/>
    </xf>
    <xf numFmtId="43" fontId="4" fillId="0" borderId="1" xfId="1" applyFont="1" applyBorder="1" applyAlignment="1">
      <alignment horizontal="center"/>
    </xf>
    <xf numFmtId="170" fontId="4" fillId="0" borderId="1" xfId="0" applyNumberFormat="1" applyFont="1" applyBorder="1" applyAlignment="1">
      <alignment horizontal="center"/>
    </xf>
    <xf numFmtId="0" fontId="4" fillId="0" borderId="1" xfId="0" applyFont="1" applyBorder="1" applyAlignment="1">
      <alignment horizontal="left" vertical="center" wrapText="1"/>
    </xf>
    <xf numFmtId="0" fontId="13" fillId="0" borderId="1" xfId="0" applyFont="1" applyBorder="1" applyAlignment="1">
      <alignment horizontal="center"/>
    </xf>
    <xf numFmtId="0" fontId="13" fillId="0" borderId="27" xfId="0" applyFont="1" applyBorder="1" applyAlignment="1">
      <alignment horizontal="center"/>
    </xf>
    <xf numFmtId="0" fontId="42" fillId="0" borderId="0" xfId="0" applyFont="1" applyAlignment="1"/>
    <xf numFmtId="0" fontId="4" fillId="0" borderId="28" xfId="0" applyFont="1" applyBorder="1" applyAlignment="1">
      <alignment horizontal="left" wrapText="1"/>
    </xf>
    <xf numFmtId="43" fontId="3" fillId="0" borderId="1" xfId="1" applyFont="1" applyBorder="1" applyAlignment="1">
      <alignment horizontal="center" wrapText="1"/>
    </xf>
    <xf numFmtId="43" fontId="3" fillId="0" borderId="1" xfId="1" applyFont="1" applyBorder="1" applyAlignment="1"/>
    <xf numFmtId="0" fontId="4" fillId="0" borderId="28" xfId="1" applyNumberFormat="1" applyFont="1" applyFill="1" applyBorder="1" applyAlignment="1">
      <alignment horizontal="left"/>
    </xf>
    <xf numFmtId="43" fontId="3" fillId="0" borderId="1" xfId="1" applyFont="1" applyFill="1" applyBorder="1" applyAlignment="1">
      <alignment horizontal="right"/>
    </xf>
    <xf numFmtId="165" fontId="4" fillId="0" borderId="1" xfId="1" applyNumberFormat="1" applyFont="1" applyFill="1" applyBorder="1" applyAlignment="1">
      <alignment horizontal="center"/>
    </xf>
    <xf numFmtId="0" fontId="3" fillId="0" borderId="1" xfId="0" applyFont="1" applyFill="1" applyBorder="1" applyAlignment="1">
      <alignment horizontal="left" vertical="center" wrapText="1"/>
    </xf>
    <xf numFmtId="43" fontId="3" fillId="0" borderId="1" xfId="1" applyFont="1" applyFill="1" applyBorder="1" applyAlignment="1">
      <alignment horizontal="right" vertical="center"/>
    </xf>
    <xf numFmtId="0" fontId="3" fillId="0" borderId="1" xfId="0" applyFont="1" applyFill="1" applyBorder="1" applyAlignment="1">
      <alignment horizontal="right" vertical="center"/>
    </xf>
    <xf numFmtId="43" fontId="3" fillId="0" borderId="27" xfId="1" applyFont="1" applyFill="1" applyBorder="1" applyAlignment="1">
      <alignment horizontal="right"/>
    </xf>
    <xf numFmtId="0" fontId="42" fillId="0" borderId="0" xfId="0" applyFont="1" applyAlignment="1">
      <alignment horizontal="right"/>
    </xf>
    <xf numFmtId="0" fontId="3" fillId="0" borderId="1" xfId="0" applyFont="1" applyFill="1" applyBorder="1" applyAlignment="1">
      <alignment horizontal="right"/>
    </xf>
    <xf numFmtId="0" fontId="4" fillId="0" borderId="40" xfId="1" applyNumberFormat="1" applyFont="1" applyFill="1" applyBorder="1" applyAlignment="1">
      <alignment horizontal="left"/>
    </xf>
    <xf numFmtId="43" fontId="3" fillId="0" borderId="4" xfId="1" applyFont="1" applyFill="1" applyBorder="1" applyAlignment="1">
      <alignment horizontal="right"/>
    </xf>
    <xf numFmtId="165" fontId="4" fillId="0" borderId="4" xfId="1" applyNumberFormat="1" applyFont="1" applyFill="1" applyBorder="1" applyAlignment="1">
      <alignment horizontal="center"/>
    </xf>
    <xf numFmtId="0" fontId="3" fillId="0" borderId="4" xfId="0" applyFont="1" applyFill="1" applyBorder="1" applyAlignment="1">
      <alignment horizontal="left" vertical="center" wrapText="1"/>
    </xf>
    <xf numFmtId="0" fontId="3" fillId="0" borderId="4" xfId="0" applyFont="1" applyFill="1" applyBorder="1" applyAlignment="1">
      <alignment horizontal="right"/>
    </xf>
    <xf numFmtId="43" fontId="3" fillId="0" borderId="41" xfId="1" applyFont="1" applyFill="1" applyBorder="1" applyAlignment="1">
      <alignment horizontal="right"/>
    </xf>
    <xf numFmtId="0" fontId="31" fillId="0" borderId="11" xfId="0" applyFont="1" applyBorder="1" applyAlignment="1">
      <alignment horizontal="center"/>
    </xf>
    <xf numFmtId="43" fontId="31" fillId="0" borderId="12" xfId="1" applyFont="1" applyFill="1" applyBorder="1" applyAlignment="1">
      <alignment horizontal="center"/>
    </xf>
    <xf numFmtId="165" fontId="13" fillId="0" borderId="12" xfId="1" applyNumberFormat="1" applyFont="1" applyFill="1" applyBorder="1" applyAlignment="1">
      <alignment horizontal="center"/>
    </xf>
    <xf numFmtId="0" fontId="31" fillId="0" borderId="12" xfId="0" applyFont="1" applyFill="1" applyBorder="1" applyAlignment="1">
      <alignment horizontal="center" vertical="center" wrapText="1"/>
    </xf>
    <xf numFmtId="43" fontId="31" fillId="0" borderId="13" xfId="1" applyFont="1" applyFill="1" applyBorder="1" applyAlignment="1">
      <alignment horizontal="center"/>
    </xf>
    <xf numFmtId="43" fontId="42" fillId="0" borderId="0" xfId="0" applyNumberFormat="1" applyFont="1"/>
    <xf numFmtId="0" fontId="31" fillId="0" borderId="23" xfId="0" applyFont="1" applyBorder="1" applyAlignment="1">
      <alignment horizontal="center"/>
    </xf>
    <xf numFmtId="43" fontId="31" fillId="0" borderId="0" xfId="1" applyFont="1" applyFill="1" applyBorder="1" applyAlignment="1">
      <alignment horizontal="center"/>
    </xf>
    <xf numFmtId="165" fontId="13" fillId="0" borderId="0" xfId="1" applyNumberFormat="1" applyFont="1" applyFill="1" applyBorder="1" applyAlignment="1">
      <alignment horizontal="center"/>
    </xf>
    <xf numFmtId="0" fontId="31" fillId="0" borderId="0" xfId="0" applyFont="1" applyFill="1" applyBorder="1" applyAlignment="1">
      <alignment horizontal="center" vertical="center" wrapText="1"/>
    </xf>
    <xf numFmtId="43" fontId="31" fillId="0" borderId="24" xfId="1" applyFont="1" applyFill="1" applyBorder="1" applyAlignment="1">
      <alignment horizontal="center"/>
    </xf>
    <xf numFmtId="0" fontId="13" fillId="0" borderId="48" xfId="0" applyFont="1" applyBorder="1" applyAlignment="1">
      <alignment horizontal="center"/>
    </xf>
    <xf numFmtId="0" fontId="13" fillId="0" borderId="49" xfId="0" applyFont="1" applyBorder="1" applyAlignment="1">
      <alignment horizontal="center"/>
    </xf>
    <xf numFmtId="0" fontId="13" fillId="0" borderId="50" xfId="0" applyFont="1" applyBorder="1" applyAlignment="1">
      <alignment horizontal="center"/>
    </xf>
    <xf numFmtId="0" fontId="13" fillId="0" borderId="23" xfId="0" applyFont="1" applyBorder="1" applyAlignment="1">
      <alignment horizontal="center"/>
    </xf>
    <xf numFmtId="0" fontId="13" fillId="0" borderId="0" xfId="0" applyFont="1" applyBorder="1" applyAlignment="1">
      <alignment horizontal="center"/>
    </xf>
    <xf numFmtId="0" fontId="13" fillId="0" borderId="24" xfId="0" applyFont="1" applyBorder="1" applyAlignment="1">
      <alignment horizontal="center"/>
    </xf>
    <xf numFmtId="170" fontId="4" fillId="0" borderId="1" xfId="0" applyNumberFormat="1" applyFont="1" applyFill="1" applyBorder="1" applyAlignment="1">
      <alignment horizontal="center"/>
    </xf>
    <xf numFmtId="0" fontId="4" fillId="0" borderId="1" xfId="0" applyFont="1" applyFill="1" applyBorder="1" applyAlignment="1">
      <alignment wrapText="1"/>
    </xf>
    <xf numFmtId="0" fontId="13" fillId="0" borderId="1" xfId="0" applyFont="1" applyBorder="1" applyAlignment="1">
      <alignment horizontal="right"/>
    </xf>
    <xf numFmtId="43" fontId="4" fillId="0" borderId="1" xfId="1" applyFont="1" applyBorder="1" applyAlignment="1">
      <alignment horizontal="right"/>
    </xf>
    <xf numFmtId="0" fontId="42" fillId="0" borderId="3" xfId="0" applyFont="1" applyBorder="1" applyAlignment="1"/>
    <xf numFmtId="0" fontId="42" fillId="0" borderId="1" xfId="0" applyFont="1" applyBorder="1" applyAlignment="1"/>
    <xf numFmtId="0" fontId="4" fillId="0" borderId="1" xfId="0" applyFont="1" applyBorder="1" applyAlignment="1">
      <alignment horizontal="left" wrapText="1"/>
    </xf>
    <xf numFmtId="170" fontId="3" fillId="0" borderId="1" xfId="0" applyNumberFormat="1" applyFont="1" applyFill="1" applyBorder="1" applyAlignment="1">
      <alignment horizontal="center"/>
    </xf>
    <xf numFmtId="0" fontId="3" fillId="0" borderId="1" xfId="0" applyFont="1" applyFill="1" applyBorder="1" applyAlignment="1">
      <alignment wrapText="1"/>
    </xf>
    <xf numFmtId="0" fontId="3" fillId="0" borderId="28" xfId="0" applyFont="1" applyFill="1" applyBorder="1"/>
    <xf numFmtId="43" fontId="3" fillId="0" borderId="1" xfId="1" applyFont="1" applyBorder="1" applyAlignment="1">
      <alignment horizontal="right" wrapText="1"/>
    </xf>
    <xf numFmtId="170" fontId="4" fillId="0" borderId="1" xfId="1" applyNumberFormat="1" applyFont="1" applyFill="1" applyBorder="1" applyAlignment="1">
      <alignment horizontal="center"/>
    </xf>
    <xf numFmtId="43" fontId="4" fillId="0" borderId="1" xfId="1" applyFont="1" applyBorder="1" applyAlignment="1"/>
    <xf numFmtId="171" fontId="3" fillId="0" borderId="1" xfId="0" applyNumberFormat="1" applyFont="1" applyBorder="1" applyAlignment="1">
      <alignment horizontal="right" wrapText="1"/>
    </xf>
    <xf numFmtId="0" fontId="13" fillId="0" borderId="1" xfId="0" applyFont="1" applyBorder="1" applyAlignment="1"/>
    <xf numFmtId="171" fontId="3" fillId="0" borderId="27" xfId="0" applyNumberFormat="1" applyFont="1" applyBorder="1" applyAlignment="1">
      <alignment horizontal="right" wrapText="1"/>
    </xf>
    <xf numFmtId="0" fontId="3" fillId="0" borderId="54" xfId="0" applyFont="1" applyFill="1" applyBorder="1"/>
    <xf numFmtId="43" fontId="3" fillId="0" borderId="21" xfId="1" applyFont="1" applyBorder="1" applyAlignment="1">
      <alignment horizontal="right" wrapText="1"/>
    </xf>
    <xf numFmtId="170" fontId="4" fillId="0" borderId="21" xfId="1" applyNumberFormat="1" applyFont="1" applyFill="1" applyBorder="1" applyAlignment="1">
      <alignment horizontal="center"/>
    </xf>
    <xf numFmtId="0" fontId="3" fillId="0" borderId="21" xfId="0" applyFont="1" applyFill="1" applyBorder="1" applyAlignment="1">
      <alignment wrapText="1"/>
    </xf>
    <xf numFmtId="43" fontId="4" fillId="0" borderId="21" xfId="1" applyFont="1" applyBorder="1" applyAlignment="1"/>
    <xf numFmtId="43" fontId="13" fillId="0" borderId="21" xfId="1" applyFont="1" applyBorder="1" applyAlignment="1"/>
    <xf numFmtId="0" fontId="13" fillId="0" borderId="21" xfId="0" applyFont="1" applyBorder="1" applyAlignment="1"/>
    <xf numFmtId="171" fontId="3" fillId="0" borderId="55" xfId="0" applyNumberFormat="1" applyFont="1" applyBorder="1" applyAlignment="1">
      <alignment horizontal="right" wrapText="1"/>
    </xf>
    <xf numFmtId="0" fontId="31" fillId="0" borderId="19" xfId="0" applyFont="1" applyBorder="1" applyAlignment="1">
      <alignment horizontal="left"/>
    </xf>
    <xf numFmtId="43" fontId="31" fillId="0" borderId="20" xfId="1" applyFont="1" applyFill="1" applyBorder="1" applyAlignment="1">
      <alignment horizontal="right"/>
    </xf>
    <xf numFmtId="0" fontId="12" fillId="0" borderId="20" xfId="0" applyFont="1" applyFill="1" applyBorder="1" applyAlignment="1">
      <alignment horizontal="center"/>
    </xf>
    <xf numFmtId="0" fontId="12" fillId="0" borderId="20" xfId="0" applyFont="1" applyFill="1" applyBorder="1" applyAlignment="1">
      <alignment horizontal="left" wrapText="1"/>
    </xf>
    <xf numFmtId="43" fontId="31" fillId="0" borderId="22" xfId="1" applyFont="1" applyFill="1" applyBorder="1" applyAlignment="1">
      <alignment horizontal="right"/>
    </xf>
    <xf numFmtId="43" fontId="0" fillId="0" borderId="0" xfId="0" applyNumberFormat="1" applyFont="1"/>
    <xf numFmtId="0" fontId="0" fillId="0" borderId="0" xfId="0" applyFont="1"/>
    <xf numFmtId="0" fontId="31" fillId="0" borderId="45" xfId="0" applyFont="1" applyBorder="1" applyAlignment="1">
      <alignment horizontal="left"/>
    </xf>
    <xf numFmtId="0" fontId="0" fillId="0" borderId="33" xfId="0" applyFont="1" applyBorder="1" applyAlignment="1">
      <alignment horizontal="center"/>
    </xf>
    <xf numFmtId="0" fontId="0" fillId="0" borderId="33" xfId="0" applyFont="1" applyBorder="1" applyAlignment="1">
      <alignment horizontal="left" wrapText="1"/>
    </xf>
    <xf numFmtId="43" fontId="3" fillId="0" borderId="33" xfId="0" applyNumberFormat="1" applyFont="1" applyBorder="1"/>
    <xf numFmtId="43" fontId="3" fillId="0" borderId="46" xfId="0" applyNumberFormat="1" applyFont="1" applyBorder="1"/>
    <xf numFmtId="0" fontId="31" fillId="0" borderId="53" xfId="0" applyFont="1" applyBorder="1" applyAlignment="1">
      <alignment horizontal="left"/>
    </xf>
    <xf numFmtId="43" fontId="31" fillId="0" borderId="49" xfId="1" applyFont="1" applyBorder="1" applyAlignment="1">
      <alignment horizontal="right"/>
    </xf>
    <xf numFmtId="0" fontId="3" fillId="0" borderId="53" xfId="0" applyFont="1" applyBorder="1" applyAlignment="1">
      <alignment horizontal="center"/>
    </xf>
    <xf numFmtId="43" fontId="3" fillId="0" borderId="49" xfId="0" applyNumberFormat="1" applyFont="1" applyBorder="1" applyAlignment="1">
      <alignment horizontal="left" wrapText="1"/>
    </xf>
    <xf numFmtId="43" fontId="31" fillId="0" borderId="53" xfId="1" applyFont="1" applyBorder="1" applyAlignment="1">
      <alignment horizontal="right"/>
    </xf>
    <xf numFmtId="43" fontId="31" fillId="0" borderId="50" xfId="1" applyFont="1" applyBorder="1" applyAlignment="1">
      <alignment horizontal="right"/>
    </xf>
    <xf numFmtId="172" fontId="42" fillId="0" borderId="0" xfId="0" applyNumberFormat="1" applyFont="1"/>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horizontal="left" wrapText="1"/>
    </xf>
    <xf numFmtId="43" fontId="3" fillId="0" borderId="0" xfId="1" applyFont="1" applyAlignment="1">
      <alignment horizontal="right" wrapText="1"/>
    </xf>
    <xf numFmtId="0" fontId="0" fillId="0" borderId="0" xfId="0" applyFont="1" applyAlignment="1">
      <alignment horizontal="center" wrapText="1"/>
    </xf>
    <xf numFmtId="0" fontId="15" fillId="0" borderId="0" xfId="0" applyFont="1" applyBorder="1" applyAlignment="1">
      <alignment horizontal="left"/>
    </xf>
    <xf numFmtId="43" fontId="32" fillId="0" borderId="0" xfId="1" applyFont="1" applyBorder="1" applyAlignment="1">
      <alignment horizontal="right"/>
    </xf>
    <xf numFmtId="0" fontId="48" fillId="0" borderId="0" xfId="0" applyFont="1" applyBorder="1" applyAlignment="1">
      <alignment horizontal="center"/>
    </xf>
    <xf numFmtId="172" fontId="42" fillId="0" borderId="0" xfId="0" applyNumberFormat="1" applyFont="1" applyAlignment="1">
      <alignment horizontal="left" wrapText="1"/>
    </xf>
    <xf numFmtId="43" fontId="48" fillId="0" borderId="0" xfId="1" applyFont="1" applyBorder="1"/>
    <xf numFmtId="43" fontId="15" fillId="0" borderId="0" xfId="1" applyFont="1" applyBorder="1"/>
    <xf numFmtId="0" fontId="18" fillId="0" borderId="0" xfId="0" applyFont="1" applyAlignment="1">
      <alignment horizontal="left"/>
    </xf>
    <xf numFmtId="0" fontId="16" fillId="0" borderId="0" xfId="0" applyFont="1" applyAlignment="1">
      <alignment horizontal="center"/>
    </xf>
    <xf numFmtId="0" fontId="48" fillId="0" borderId="0" xfId="0" applyFont="1" applyBorder="1" applyAlignment="1">
      <alignment horizontal="left" wrapText="1"/>
    </xf>
    <xf numFmtId="43" fontId="16" fillId="0" borderId="0" xfId="1" applyFont="1"/>
  </cellXfs>
  <cellStyles count="54288">
    <cellStyle name="Comma" xfId="1" builtinId="3"/>
    <cellStyle name="Comma 10" xfId="13"/>
    <cellStyle name="Comma 10 10" xfId="14"/>
    <cellStyle name="Comma 10 11" xfId="15"/>
    <cellStyle name="Comma 10 12" xfId="16"/>
    <cellStyle name="Comma 10 13" xfId="17"/>
    <cellStyle name="Comma 10 14" xfId="18"/>
    <cellStyle name="Comma 10 15" xfId="19"/>
    <cellStyle name="Comma 10 16" xfId="20"/>
    <cellStyle name="Comma 10 17" xfId="21"/>
    <cellStyle name="Comma 10 18" xfId="22"/>
    <cellStyle name="Comma 10 19" xfId="23"/>
    <cellStyle name="Comma 10 2" xfId="24"/>
    <cellStyle name="Comma 10 2 10" xfId="25"/>
    <cellStyle name="Comma 10 2 11" xfId="26"/>
    <cellStyle name="Comma 10 2 12" xfId="27"/>
    <cellStyle name="Comma 10 2 13" xfId="28"/>
    <cellStyle name="Comma 10 2 14" xfId="29"/>
    <cellStyle name="Comma 10 2 15" xfId="30"/>
    <cellStyle name="Comma 10 2 16" xfId="31"/>
    <cellStyle name="Comma 10 2 17" xfId="32"/>
    <cellStyle name="Comma 10 2 18" xfId="33"/>
    <cellStyle name="Comma 10 2 19" xfId="34"/>
    <cellStyle name="Comma 10 2 2" xfId="35"/>
    <cellStyle name="Comma 10 2 2 10" xfId="36"/>
    <cellStyle name="Comma 10 2 2 11" xfId="37"/>
    <cellStyle name="Comma 10 2 2 12" xfId="38"/>
    <cellStyle name="Comma 10 2 2 13" xfId="39"/>
    <cellStyle name="Comma 10 2 2 14" xfId="40"/>
    <cellStyle name="Comma 10 2 2 15" xfId="41"/>
    <cellStyle name="Comma 10 2 2 16" xfId="42"/>
    <cellStyle name="Comma 10 2 2 17" xfId="43"/>
    <cellStyle name="Comma 10 2 2 18" xfId="44"/>
    <cellStyle name="Comma 10 2 2 19" xfId="45"/>
    <cellStyle name="Comma 10 2 2 2" xfId="46"/>
    <cellStyle name="Comma 10 2 2 20" xfId="47"/>
    <cellStyle name="Comma 10 2 2 21" xfId="48"/>
    <cellStyle name="Comma 10 2 2 22" xfId="49"/>
    <cellStyle name="Comma 10 2 2 23" xfId="50"/>
    <cellStyle name="Comma 10 2 2 24" xfId="51"/>
    <cellStyle name="Comma 10 2 2 25" xfId="52"/>
    <cellStyle name="Comma 10 2 2 26" xfId="53"/>
    <cellStyle name="Comma 10 2 2 27" xfId="54"/>
    <cellStyle name="Comma 10 2 2 28" xfId="55"/>
    <cellStyle name="Comma 10 2 2 29" xfId="56"/>
    <cellStyle name="Comma 10 2 2 3" xfId="57"/>
    <cellStyle name="Comma 10 2 2 30" xfId="58"/>
    <cellStyle name="Comma 10 2 2 31" xfId="59"/>
    <cellStyle name="Comma 10 2 2 32" xfId="60"/>
    <cellStyle name="Comma 10 2 2 33" xfId="61"/>
    <cellStyle name="Comma 10 2 2 34" xfId="62"/>
    <cellStyle name="Comma 10 2 2 35" xfId="63"/>
    <cellStyle name="Comma 10 2 2 36" xfId="64"/>
    <cellStyle name="Comma 10 2 2 37" xfId="65"/>
    <cellStyle name="Comma 10 2 2 4" xfId="66"/>
    <cellStyle name="Comma 10 2 2 5" xfId="67"/>
    <cellStyle name="Comma 10 2 2 6" xfId="68"/>
    <cellStyle name="Comma 10 2 2 7" xfId="69"/>
    <cellStyle name="Comma 10 2 2 8" xfId="70"/>
    <cellStyle name="Comma 10 2 2 9" xfId="71"/>
    <cellStyle name="Comma 10 2 20" xfId="72"/>
    <cellStyle name="Comma 10 2 21" xfId="73"/>
    <cellStyle name="Comma 10 2 22" xfId="74"/>
    <cellStyle name="Comma 10 2 23" xfId="75"/>
    <cellStyle name="Comma 10 2 24" xfId="76"/>
    <cellStyle name="Comma 10 2 25" xfId="77"/>
    <cellStyle name="Comma 10 2 26" xfId="78"/>
    <cellStyle name="Comma 10 2 27" xfId="79"/>
    <cellStyle name="Comma 10 2 28" xfId="80"/>
    <cellStyle name="Comma 10 2 29" xfId="81"/>
    <cellStyle name="Comma 10 2 3" xfId="82"/>
    <cellStyle name="Comma 10 2 3 10" xfId="83"/>
    <cellStyle name="Comma 10 2 3 11" xfId="84"/>
    <cellStyle name="Comma 10 2 3 12" xfId="85"/>
    <cellStyle name="Comma 10 2 3 13" xfId="86"/>
    <cellStyle name="Comma 10 2 3 14" xfId="87"/>
    <cellStyle name="Comma 10 2 3 15" xfId="88"/>
    <cellStyle name="Comma 10 2 3 16" xfId="89"/>
    <cellStyle name="Comma 10 2 3 17" xfId="90"/>
    <cellStyle name="Comma 10 2 3 18" xfId="91"/>
    <cellStyle name="Comma 10 2 3 19" xfId="92"/>
    <cellStyle name="Comma 10 2 3 2" xfId="93"/>
    <cellStyle name="Comma 10 2 3 20" xfId="94"/>
    <cellStyle name="Comma 10 2 3 21" xfId="95"/>
    <cellStyle name="Comma 10 2 3 22" xfId="96"/>
    <cellStyle name="Comma 10 2 3 3" xfId="97"/>
    <cellStyle name="Comma 10 2 3 4" xfId="98"/>
    <cellStyle name="Comma 10 2 3 5" xfId="99"/>
    <cellStyle name="Comma 10 2 3 6" xfId="100"/>
    <cellStyle name="Comma 10 2 3 7" xfId="101"/>
    <cellStyle name="Comma 10 2 3 8" xfId="102"/>
    <cellStyle name="Comma 10 2 3 9" xfId="103"/>
    <cellStyle name="Comma 10 2 30" xfId="104"/>
    <cellStyle name="Comma 10 2 31" xfId="105"/>
    <cellStyle name="Comma 10 2 32" xfId="106"/>
    <cellStyle name="Comma 10 2 33" xfId="107"/>
    <cellStyle name="Comma 10 2 34" xfId="108"/>
    <cellStyle name="Comma 10 2 35" xfId="109"/>
    <cellStyle name="Comma 10 2 36" xfId="110"/>
    <cellStyle name="Comma 10 2 37" xfId="111"/>
    <cellStyle name="Comma 10 2 4" xfId="112"/>
    <cellStyle name="Comma 10 2 4 10" xfId="113"/>
    <cellStyle name="Comma 10 2 4 11" xfId="114"/>
    <cellStyle name="Comma 10 2 4 12" xfId="115"/>
    <cellStyle name="Comma 10 2 4 13" xfId="116"/>
    <cellStyle name="Comma 10 2 4 14" xfId="117"/>
    <cellStyle name="Comma 10 2 4 15" xfId="118"/>
    <cellStyle name="Comma 10 2 4 16" xfId="119"/>
    <cellStyle name="Comma 10 2 4 17" xfId="120"/>
    <cellStyle name="Comma 10 2 4 18" xfId="121"/>
    <cellStyle name="Comma 10 2 4 19" xfId="122"/>
    <cellStyle name="Comma 10 2 4 2" xfId="123"/>
    <cellStyle name="Comma 10 2 4 20" xfId="124"/>
    <cellStyle name="Comma 10 2 4 21" xfId="125"/>
    <cellStyle name="Comma 10 2 4 22" xfId="126"/>
    <cellStyle name="Comma 10 2 4 3" xfId="127"/>
    <cellStyle name="Comma 10 2 4 4" xfId="128"/>
    <cellStyle name="Comma 10 2 4 5" xfId="129"/>
    <cellStyle name="Comma 10 2 4 6" xfId="130"/>
    <cellStyle name="Comma 10 2 4 7" xfId="131"/>
    <cellStyle name="Comma 10 2 4 8" xfId="132"/>
    <cellStyle name="Comma 10 2 4 9" xfId="133"/>
    <cellStyle name="Comma 10 2 5" xfId="134"/>
    <cellStyle name="Comma 10 2 5 10" xfId="135"/>
    <cellStyle name="Comma 10 2 5 11" xfId="136"/>
    <cellStyle name="Comma 10 2 5 12" xfId="137"/>
    <cellStyle name="Comma 10 2 5 13" xfId="138"/>
    <cellStyle name="Comma 10 2 5 14" xfId="139"/>
    <cellStyle name="Comma 10 2 5 15" xfId="140"/>
    <cellStyle name="Comma 10 2 5 16" xfId="141"/>
    <cellStyle name="Comma 10 2 5 17" xfId="142"/>
    <cellStyle name="Comma 10 2 5 18" xfId="143"/>
    <cellStyle name="Comma 10 2 5 19" xfId="144"/>
    <cellStyle name="Comma 10 2 5 2" xfId="145"/>
    <cellStyle name="Comma 10 2 5 20" xfId="146"/>
    <cellStyle name="Comma 10 2 5 21" xfId="147"/>
    <cellStyle name="Comma 10 2 5 22" xfId="148"/>
    <cellStyle name="Comma 10 2 5 3" xfId="149"/>
    <cellStyle name="Comma 10 2 5 4" xfId="150"/>
    <cellStyle name="Comma 10 2 5 5" xfId="151"/>
    <cellStyle name="Comma 10 2 5 6" xfId="152"/>
    <cellStyle name="Comma 10 2 5 7" xfId="153"/>
    <cellStyle name="Comma 10 2 5 8" xfId="154"/>
    <cellStyle name="Comma 10 2 5 9" xfId="155"/>
    <cellStyle name="Comma 10 2 6" xfId="156"/>
    <cellStyle name="Comma 10 2 6 10" xfId="157"/>
    <cellStyle name="Comma 10 2 6 11" xfId="158"/>
    <cellStyle name="Comma 10 2 6 12" xfId="159"/>
    <cellStyle name="Comma 10 2 6 13" xfId="160"/>
    <cellStyle name="Comma 10 2 6 14" xfId="161"/>
    <cellStyle name="Comma 10 2 6 15" xfId="162"/>
    <cellStyle name="Comma 10 2 6 16" xfId="163"/>
    <cellStyle name="Comma 10 2 6 17" xfId="164"/>
    <cellStyle name="Comma 10 2 6 18" xfId="165"/>
    <cellStyle name="Comma 10 2 6 19" xfId="166"/>
    <cellStyle name="Comma 10 2 6 2" xfId="167"/>
    <cellStyle name="Comma 10 2 6 20" xfId="168"/>
    <cellStyle name="Comma 10 2 6 21" xfId="169"/>
    <cellStyle name="Comma 10 2 6 22" xfId="170"/>
    <cellStyle name="Comma 10 2 6 3" xfId="171"/>
    <cellStyle name="Comma 10 2 6 4" xfId="172"/>
    <cellStyle name="Comma 10 2 6 5" xfId="173"/>
    <cellStyle name="Comma 10 2 6 6" xfId="174"/>
    <cellStyle name="Comma 10 2 6 7" xfId="175"/>
    <cellStyle name="Comma 10 2 6 8" xfId="176"/>
    <cellStyle name="Comma 10 2 6 9" xfId="177"/>
    <cellStyle name="Comma 10 2 7" xfId="178"/>
    <cellStyle name="Comma 10 2 7 10" xfId="179"/>
    <cellStyle name="Comma 10 2 7 11" xfId="180"/>
    <cellStyle name="Comma 10 2 7 12" xfId="181"/>
    <cellStyle name="Comma 10 2 7 13" xfId="182"/>
    <cellStyle name="Comma 10 2 7 14" xfId="183"/>
    <cellStyle name="Comma 10 2 7 15" xfId="184"/>
    <cellStyle name="Comma 10 2 7 16" xfId="185"/>
    <cellStyle name="Comma 10 2 7 17" xfId="186"/>
    <cellStyle name="Comma 10 2 7 18" xfId="187"/>
    <cellStyle name="Comma 10 2 7 19" xfId="188"/>
    <cellStyle name="Comma 10 2 7 2" xfId="189"/>
    <cellStyle name="Comma 10 2 7 20" xfId="190"/>
    <cellStyle name="Comma 10 2 7 21" xfId="191"/>
    <cellStyle name="Comma 10 2 7 22" xfId="192"/>
    <cellStyle name="Comma 10 2 7 3" xfId="193"/>
    <cellStyle name="Comma 10 2 7 4" xfId="194"/>
    <cellStyle name="Comma 10 2 7 5" xfId="195"/>
    <cellStyle name="Comma 10 2 7 6" xfId="196"/>
    <cellStyle name="Comma 10 2 7 7" xfId="197"/>
    <cellStyle name="Comma 10 2 7 8" xfId="198"/>
    <cellStyle name="Comma 10 2 7 9" xfId="199"/>
    <cellStyle name="Comma 10 2 8" xfId="200"/>
    <cellStyle name="Comma 10 2 9" xfId="201"/>
    <cellStyle name="Comma 10 20" xfId="202"/>
    <cellStyle name="Comma 10 21" xfId="203"/>
    <cellStyle name="Comma 10 22" xfId="204"/>
    <cellStyle name="Comma 10 23" xfId="205"/>
    <cellStyle name="Comma 10 24" xfId="206"/>
    <cellStyle name="Comma 10 25" xfId="207"/>
    <cellStyle name="Comma 10 26" xfId="208"/>
    <cellStyle name="Comma 10 27" xfId="209"/>
    <cellStyle name="Comma 10 28" xfId="210"/>
    <cellStyle name="Comma 10 29" xfId="211"/>
    <cellStyle name="Comma 10 3" xfId="212"/>
    <cellStyle name="Comma 10 30" xfId="213"/>
    <cellStyle name="Comma 10 31" xfId="214"/>
    <cellStyle name="Comma 10 32" xfId="215"/>
    <cellStyle name="Comma 10 33" xfId="216"/>
    <cellStyle name="Comma 10 34" xfId="217"/>
    <cellStyle name="Comma 10 35" xfId="218"/>
    <cellStyle name="Comma 10 36" xfId="219"/>
    <cellStyle name="Comma 10 37" xfId="220"/>
    <cellStyle name="Comma 10 38" xfId="221"/>
    <cellStyle name="Comma 10 39" xfId="222"/>
    <cellStyle name="Comma 10 4" xfId="223"/>
    <cellStyle name="Comma 10 40" xfId="224"/>
    <cellStyle name="Comma 10 41" xfId="225"/>
    <cellStyle name="Comma 10 5" xfId="226"/>
    <cellStyle name="Comma 10 6" xfId="227"/>
    <cellStyle name="Comma 10 7" xfId="228"/>
    <cellStyle name="Comma 10 8" xfId="229"/>
    <cellStyle name="Comma 10 9" xfId="230"/>
    <cellStyle name="Comma 11" xfId="231"/>
    <cellStyle name="Comma 11 10" xfId="232"/>
    <cellStyle name="Comma 11 11" xfId="233"/>
    <cellStyle name="Comma 11 11 10" xfId="234"/>
    <cellStyle name="Comma 11 11 11" xfId="235"/>
    <cellStyle name="Comma 11 11 12" xfId="236"/>
    <cellStyle name="Comma 11 11 13" xfId="237"/>
    <cellStyle name="Comma 11 11 14" xfId="238"/>
    <cellStyle name="Comma 11 11 15" xfId="239"/>
    <cellStyle name="Comma 11 11 16" xfId="240"/>
    <cellStyle name="Comma 11 11 17" xfId="241"/>
    <cellStyle name="Comma 11 11 18" xfId="242"/>
    <cellStyle name="Comma 11 11 19" xfId="243"/>
    <cellStyle name="Comma 11 11 2" xfId="244"/>
    <cellStyle name="Comma 11 11 20" xfId="245"/>
    <cellStyle name="Comma 11 11 21" xfId="246"/>
    <cellStyle name="Comma 11 11 22" xfId="247"/>
    <cellStyle name="Comma 11 11 3" xfId="248"/>
    <cellStyle name="Comma 11 11 4" xfId="249"/>
    <cellStyle name="Comma 11 11 5" xfId="250"/>
    <cellStyle name="Comma 11 11 6" xfId="251"/>
    <cellStyle name="Comma 11 11 7" xfId="252"/>
    <cellStyle name="Comma 11 11 8" xfId="253"/>
    <cellStyle name="Comma 11 11 9" xfId="254"/>
    <cellStyle name="Comma 11 12" xfId="255"/>
    <cellStyle name="Comma 11 12 10" xfId="256"/>
    <cellStyle name="Comma 11 12 11" xfId="257"/>
    <cellStyle name="Comma 11 12 12" xfId="258"/>
    <cellStyle name="Comma 11 12 13" xfId="259"/>
    <cellStyle name="Comma 11 12 14" xfId="260"/>
    <cellStyle name="Comma 11 12 15" xfId="261"/>
    <cellStyle name="Comma 11 12 16" xfId="262"/>
    <cellStyle name="Comma 11 12 17" xfId="263"/>
    <cellStyle name="Comma 11 12 18" xfId="264"/>
    <cellStyle name="Comma 11 12 19" xfId="265"/>
    <cellStyle name="Comma 11 12 2" xfId="266"/>
    <cellStyle name="Comma 11 12 20" xfId="267"/>
    <cellStyle name="Comma 11 12 21" xfId="268"/>
    <cellStyle name="Comma 11 12 22" xfId="269"/>
    <cellStyle name="Comma 11 12 3" xfId="270"/>
    <cellStyle name="Comma 11 12 4" xfId="271"/>
    <cellStyle name="Comma 11 12 5" xfId="272"/>
    <cellStyle name="Comma 11 12 6" xfId="273"/>
    <cellStyle name="Comma 11 12 7" xfId="274"/>
    <cellStyle name="Comma 11 12 8" xfId="275"/>
    <cellStyle name="Comma 11 12 9" xfId="276"/>
    <cellStyle name="Comma 11 13" xfId="277"/>
    <cellStyle name="Comma 11 14" xfId="278"/>
    <cellStyle name="Comma 11 15" xfId="279"/>
    <cellStyle name="Comma 11 16" xfId="280"/>
    <cellStyle name="Comma 11 17" xfId="281"/>
    <cellStyle name="Comma 11 18" xfId="282"/>
    <cellStyle name="Comma 11 19" xfId="283"/>
    <cellStyle name="Comma 11 2" xfId="284"/>
    <cellStyle name="Comma 11 2 10" xfId="285"/>
    <cellStyle name="Comma 11 2 11" xfId="286"/>
    <cellStyle name="Comma 11 2 12" xfId="287"/>
    <cellStyle name="Comma 11 2 13" xfId="288"/>
    <cellStyle name="Comma 11 2 14" xfId="289"/>
    <cellStyle name="Comma 11 2 15" xfId="290"/>
    <cellStyle name="Comma 11 2 16" xfId="291"/>
    <cellStyle name="Comma 11 2 17" xfId="292"/>
    <cellStyle name="Comma 11 2 18" xfId="293"/>
    <cellStyle name="Comma 11 2 19" xfId="294"/>
    <cellStyle name="Comma 11 2 2" xfId="295"/>
    <cellStyle name="Comma 11 2 20" xfId="296"/>
    <cellStyle name="Comma 11 2 21" xfId="297"/>
    <cellStyle name="Comma 11 2 22" xfId="298"/>
    <cellStyle name="Comma 11 2 3" xfId="299"/>
    <cellStyle name="Comma 11 2 4" xfId="300"/>
    <cellStyle name="Comma 11 2 5" xfId="301"/>
    <cellStyle name="Comma 11 2 6" xfId="302"/>
    <cellStyle name="Comma 11 2 7" xfId="303"/>
    <cellStyle name="Comma 11 2 8" xfId="304"/>
    <cellStyle name="Comma 11 2 9" xfId="305"/>
    <cellStyle name="Comma 11 20" xfId="306"/>
    <cellStyle name="Comma 11 21" xfId="307"/>
    <cellStyle name="Comma 11 22" xfId="308"/>
    <cellStyle name="Comma 11 23" xfId="309"/>
    <cellStyle name="Comma 11 24" xfId="310"/>
    <cellStyle name="Comma 11 25" xfId="311"/>
    <cellStyle name="Comma 11 26" xfId="312"/>
    <cellStyle name="Comma 11 27" xfId="313"/>
    <cellStyle name="Comma 11 28" xfId="314"/>
    <cellStyle name="Comma 11 29" xfId="315"/>
    <cellStyle name="Comma 11 3" xfId="316"/>
    <cellStyle name="Comma 11 3 10" xfId="317"/>
    <cellStyle name="Comma 11 3 11" xfId="318"/>
    <cellStyle name="Comma 11 3 12" xfId="319"/>
    <cellStyle name="Comma 11 3 13" xfId="320"/>
    <cellStyle name="Comma 11 3 14" xfId="321"/>
    <cellStyle name="Comma 11 3 15" xfId="322"/>
    <cellStyle name="Comma 11 3 16" xfId="323"/>
    <cellStyle name="Comma 11 3 17" xfId="324"/>
    <cellStyle name="Comma 11 3 18" xfId="325"/>
    <cellStyle name="Comma 11 3 19" xfId="326"/>
    <cellStyle name="Comma 11 3 2" xfId="327"/>
    <cellStyle name="Comma 11 3 20" xfId="328"/>
    <cellStyle name="Comma 11 3 21" xfId="329"/>
    <cellStyle name="Comma 11 3 22" xfId="330"/>
    <cellStyle name="Comma 11 3 3" xfId="331"/>
    <cellStyle name="Comma 11 3 4" xfId="332"/>
    <cellStyle name="Comma 11 3 5" xfId="333"/>
    <cellStyle name="Comma 11 3 6" xfId="334"/>
    <cellStyle name="Comma 11 3 7" xfId="335"/>
    <cellStyle name="Comma 11 3 8" xfId="336"/>
    <cellStyle name="Comma 11 3 9" xfId="337"/>
    <cellStyle name="Comma 11 30" xfId="338"/>
    <cellStyle name="Comma 11 31" xfId="339"/>
    <cellStyle name="Comma 11 32" xfId="340"/>
    <cellStyle name="Comma 11 33" xfId="341"/>
    <cellStyle name="Comma 11 34" xfId="342"/>
    <cellStyle name="Comma 11 35" xfId="343"/>
    <cellStyle name="Comma 11 36" xfId="344"/>
    <cellStyle name="Comma 11 37" xfId="345"/>
    <cellStyle name="Comma 11 4" xfId="346"/>
    <cellStyle name="Comma 11 4 10" xfId="347"/>
    <cellStyle name="Comma 11 4 11" xfId="348"/>
    <cellStyle name="Comma 11 4 12" xfId="349"/>
    <cellStyle name="Comma 11 4 13" xfId="350"/>
    <cellStyle name="Comma 11 4 14" xfId="351"/>
    <cellStyle name="Comma 11 4 15" xfId="352"/>
    <cellStyle name="Comma 11 4 16" xfId="353"/>
    <cellStyle name="Comma 11 4 17" xfId="354"/>
    <cellStyle name="Comma 11 4 18" xfId="355"/>
    <cellStyle name="Comma 11 4 19" xfId="356"/>
    <cellStyle name="Comma 11 4 2" xfId="357"/>
    <cellStyle name="Comma 11 4 20" xfId="358"/>
    <cellStyle name="Comma 11 4 21" xfId="359"/>
    <cellStyle name="Comma 11 4 22" xfId="360"/>
    <cellStyle name="Comma 11 4 3" xfId="361"/>
    <cellStyle name="Comma 11 4 4" xfId="362"/>
    <cellStyle name="Comma 11 4 5" xfId="363"/>
    <cellStyle name="Comma 11 4 6" xfId="364"/>
    <cellStyle name="Comma 11 4 7" xfId="365"/>
    <cellStyle name="Comma 11 4 8" xfId="366"/>
    <cellStyle name="Comma 11 4 9" xfId="367"/>
    <cellStyle name="Comma 11 5" xfId="368"/>
    <cellStyle name="Comma 11 6" xfId="369"/>
    <cellStyle name="Comma 11 7" xfId="370"/>
    <cellStyle name="Comma 11 7 10" xfId="371"/>
    <cellStyle name="Comma 11 7 11" xfId="372"/>
    <cellStyle name="Comma 11 7 12" xfId="373"/>
    <cellStyle name="Comma 11 7 13" xfId="374"/>
    <cellStyle name="Comma 11 7 14" xfId="375"/>
    <cellStyle name="Comma 11 7 15" xfId="376"/>
    <cellStyle name="Comma 11 7 16" xfId="377"/>
    <cellStyle name="Comma 11 7 17" xfId="378"/>
    <cellStyle name="Comma 11 7 18" xfId="379"/>
    <cellStyle name="Comma 11 7 19" xfId="380"/>
    <cellStyle name="Comma 11 7 2" xfId="381"/>
    <cellStyle name="Comma 11 7 20" xfId="382"/>
    <cellStyle name="Comma 11 7 21" xfId="383"/>
    <cellStyle name="Comma 11 7 22" xfId="384"/>
    <cellStyle name="Comma 11 7 3" xfId="385"/>
    <cellStyle name="Comma 11 7 4" xfId="386"/>
    <cellStyle name="Comma 11 7 5" xfId="387"/>
    <cellStyle name="Comma 11 7 6" xfId="388"/>
    <cellStyle name="Comma 11 7 7" xfId="389"/>
    <cellStyle name="Comma 11 7 8" xfId="390"/>
    <cellStyle name="Comma 11 7 9" xfId="391"/>
    <cellStyle name="Comma 11 8" xfId="392"/>
    <cellStyle name="Comma 11 9" xfId="393"/>
    <cellStyle name="Comma 12" xfId="394"/>
    <cellStyle name="Comma 12 10" xfId="395"/>
    <cellStyle name="Comma 12 11" xfId="396"/>
    <cellStyle name="Comma 12 12" xfId="397"/>
    <cellStyle name="Comma 12 13" xfId="398"/>
    <cellStyle name="Comma 12 14" xfId="399"/>
    <cellStyle name="Comma 12 15" xfId="400"/>
    <cellStyle name="Comma 12 16" xfId="401"/>
    <cellStyle name="Comma 12 17" xfId="402"/>
    <cellStyle name="Comma 12 18" xfId="403"/>
    <cellStyle name="Comma 12 19" xfId="404"/>
    <cellStyle name="Comma 12 2" xfId="405"/>
    <cellStyle name="Comma 12 2 10" xfId="406"/>
    <cellStyle name="Comma 12 2 11" xfId="407"/>
    <cellStyle name="Comma 12 2 12" xfId="408"/>
    <cellStyle name="Comma 12 2 13" xfId="409"/>
    <cellStyle name="Comma 12 2 14" xfId="410"/>
    <cellStyle name="Comma 12 2 15" xfId="411"/>
    <cellStyle name="Comma 12 2 16" xfId="412"/>
    <cellStyle name="Comma 12 2 17" xfId="413"/>
    <cellStyle name="Comma 12 2 18" xfId="414"/>
    <cellStyle name="Comma 12 2 19" xfId="415"/>
    <cellStyle name="Comma 12 2 2" xfId="416"/>
    <cellStyle name="Comma 12 2 20" xfId="417"/>
    <cellStyle name="Comma 12 2 21" xfId="418"/>
    <cellStyle name="Comma 12 2 22" xfId="419"/>
    <cellStyle name="Comma 12 2 3" xfId="420"/>
    <cellStyle name="Comma 12 2 4" xfId="421"/>
    <cellStyle name="Comma 12 2 5" xfId="422"/>
    <cellStyle name="Comma 12 2 6" xfId="423"/>
    <cellStyle name="Comma 12 2 7" xfId="424"/>
    <cellStyle name="Comma 12 2 8" xfId="425"/>
    <cellStyle name="Comma 12 2 9" xfId="426"/>
    <cellStyle name="Comma 12 20" xfId="427"/>
    <cellStyle name="Comma 12 21" xfId="428"/>
    <cellStyle name="Comma 12 22" xfId="429"/>
    <cellStyle name="Comma 12 23" xfId="430"/>
    <cellStyle name="Comma 12 24" xfId="431"/>
    <cellStyle name="Comma 12 25" xfId="432"/>
    <cellStyle name="Comma 12 26" xfId="433"/>
    <cellStyle name="Comma 12 27" xfId="434"/>
    <cellStyle name="Comma 12 28" xfId="435"/>
    <cellStyle name="Comma 12 29" xfId="436"/>
    <cellStyle name="Comma 12 3" xfId="437"/>
    <cellStyle name="Comma 12 3 10" xfId="438"/>
    <cellStyle name="Comma 12 3 11" xfId="439"/>
    <cellStyle name="Comma 12 3 12" xfId="440"/>
    <cellStyle name="Comma 12 3 13" xfId="441"/>
    <cellStyle name="Comma 12 3 14" xfId="442"/>
    <cellStyle name="Comma 12 3 15" xfId="443"/>
    <cellStyle name="Comma 12 3 16" xfId="444"/>
    <cellStyle name="Comma 12 3 17" xfId="445"/>
    <cellStyle name="Comma 12 3 18" xfId="446"/>
    <cellStyle name="Comma 12 3 19" xfId="447"/>
    <cellStyle name="Comma 12 3 2" xfId="448"/>
    <cellStyle name="Comma 12 3 20" xfId="449"/>
    <cellStyle name="Comma 12 3 21" xfId="450"/>
    <cellStyle name="Comma 12 3 22" xfId="451"/>
    <cellStyle name="Comma 12 3 3" xfId="452"/>
    <cellStyle name="Comma 12 3 4" xfId="453"/>
    <cellStyle name="Comma 12 3 5" xfId="454"/>
    <cellStyle name="Comma 12 3 6" xfId="455"/>
    <cellStyle name="Comma 12 3 7" xfId="456"/>
    <cellStyle name="Comma 12 3 8" xfId="457"/>
    <cellStyle name="Comma 12 3 9" xfId="458"/>
    <cellStyle name="Comma 12 30" xfId="459"/>
    <cellStyle name="Comma 12 31" xfId="460"/>
    <cellStyle name="Comma 12 32" xfId="461"/>
    <cellStyle name="Comma 12 33" xfId="462"/>
    <cellStyle name="Comma 12 34" xfId="463"/>
    <cellStyle name="Comma 12 35" xfId="464"/>
    <cellStyle name="Comma 12 36" xfId="465"/>
    <cellStyle name="Comma 12 37" xfId="466"/>
    <cellStyle name="Comma 12 4" xfId="467"/>
    <cellStyle name="Comma 12 4 10" xfId="468"/>
    <cellStyle name="Comma 12 4 11" xfId="469"/>
    <cellStyle name="Comma 12 4 12" xfId="470"/>
    <cellStyle name="Comma 12 4 13" xfId="471"/>
    <cellStyle name="Comma 12 4 14" xfId="472"/>
    <cellStyle name="Comma 12 4 15" xfId="473"/>
    <cellStyle name="Comma 12 4 16" xfId="474"/>
    <cellStyle name="Comma 12 4 17" xfId="475"/>
    <cellStyle name="Comma 12 4 18" xfId="476"/>
    <cellStyle name="Comma 12 4 19" xfId="477"/>
    <cellStyle name="Comma 12 4 2" xfId="478"/>
    <cellStyle name="Comma 12 4 20" xfId="479"/>
    <cellStyle name="Comma 12 4 21" xfId="480"/>
    <cellStyle name="Comma 12 4 22" xfId="481"/>
    <cellStyle name="Comma 12 4 3" xfId="482"/>
    <cellStyle name="Comma 12 4 4" xfId="483"/>
    <cellStyle name="Comma 12 4 5" xfId="484"/>
    <cellStyle name="Comma 12 4 6" xfId="485"/>
    <cellStyle name="Comma 12 4 7" xfId="486"/>
    <cellStyle name="Comma 12 4 8" xfId="487"/>
    <cellStyle name="Comma 12 4 9" xfId="488"/>
    <cellStyle name="Comma 12 5" xfId="489"/>
    <cellStyle name="Comma 12 5 10" xfId="490"/>
    <cellStyle name="Comma 12 5 11" xfId="491"/>
    <cellStyle name="Comma 12 5 12" xfId="492"/>
    <cellStyle name="Comma 12 5 13" xfId="493"/>
    <cellStyle name="Comma 12 5 14" xfId="494"/>
    <cellStyle name="Comma 12 5 15" xfId="495"/>
    <cellStyle name="Comma 12 5 16" xfId="496"/>
    <cellStyle name="Comma 12 5 17" xfId="497"/>
    <cellStyle name="Comma 12 5 18" xfId="498"/>
    <cellStyle name="Comma 12 5 19" xfId="499"/>
    <cellStyle name="Comma 12 5 2" xfId="500"/>
    <cellStyle name="Comma 12 5 20" xfId="501"/>
    <cellStyle name="Comma 12 5 21" xfId="502"/>
    <cellStyle name="Comma 12 5 22" xfId="503"/>
    <cellStyle name="Comma 12 5 3" xfId="504"/>
    <cellStyle name="Comma 12 5 4" xfId="505"/>
    <cellStyle name="Comma 12 5 5" xfId="506"/>
    <cellStyle name="Comma 12 5 6" xfId="507"/>
    <cellStyle name="Comma 12 5 7" xfId="508"/>
    <cellStyle name="Comma 12 5 8" xfId="509"/>
    <cellStyle name="Comma 12 5 9" xfId="510"/>
    <cellStyle name="Comma 12 6" xfId="511"/>
    <cellStyle name="Comma 12 6 10" xfId="512"/>
    <cellStyle name="Comma 12 6 11" xfId="513"/>
    <cellStyle name="Comma 12 6 12" xfId="514"/>
    <cellStyle name="Comma 12 6 13" xfId="515"/>
    <cellStyle name="Comma 12 6 14" xfId="516"/>
    <cellStyle name="Comma 12 6 15" xfId="517"/>
    <cellStyle name="Comma 12 6 16" xfId="518"/>
    <cellStyle name="Comma 12 6 17" xfId="519"/>
    <cellStyle name="Comma 12 6 18" xfId="520"/>
    <cellStyle name="Comma 12 6 19" xfId="521"/>
    <cellStyle name="Comma 12 6 2" xfId="522"/>
    <cellStyle name="Comma 12 6 20" xfId="523"/>
    <cellStyle name="Comma 12 6 21" xfId="524"/>
    <cellStyle name="Comma 12 6 22" xfId="525"/>
    <cellStyle name="Comma 12 6 3" xfId="526"/>
    <cellStyle name="Comma 12 6 4" xfId="527"/>
    <cellStyle name="Comma 12 6 5" xfId="528"/>
    <cellStyle name="Comma 12 6 6" xfId="529"/>
    <cellStyle name="Comma 12 6 7" xfId="530"/>
    <cellStyle name="Comma 12 6 8" xfId="531"/>
    <cellStyle name="Comma 12 6 9" xfId="532"/>
    <cellStyle name="Comma 12 7" xfId="533"/>
    <cellStyle name="Comma 12 7 10" xfId="534"/>
    <cellStyle name="Comma 12 7 11" xfId="535"/>
    <cellStyle name="Comma 12 7 12" xfId="536"/>
    <cellStyle name="Comma 12 7 13" xfId="537"/>
    <cellStyle name="Comma 12 7 14" xfId="538"/>
    <cellStyle name="Comma 12 7 15" xfId="539"/>
    <cellStyle name="Comma 12 7 16" xfId="540"/>
    <cellStyle name="Comma 12 7 17" xfId="541"/>
    <cellStyle name="Comma 12 7 18" xfId="542"/>
    <cellStyle name="Comma 12 7 19" xfId="543"/>
    <cellStyle name="Comma 12 7 2" xfId="544"/>
    <cellStyle name="Comma 12 7 20" xfId="545"/>
    <cellStyle name="Comma 12 7 21" xfId="546"/>
    <cellStyle name="Comma 12 7 22" xfId="547"/>
    <cellStyle name="Comma 12 7 3" xfId="548"/>
    <cellStyle name="Comma 12 7 4" xfId="549"/>
    <cellStyle name="Comma 12 7 5" xfId="550"/>
    <cellStyle name="Comma 12 7 6" xfId="551"/>
    <cellStyle name="Comma 12 7 7" xfId="552"/>
    <cellStyle name="Comma 12 7 8" xfId="553"/>
    <cellStyle name="Comma 12 7 9" xfId="554"/>
    <cellStyle name="Comma 12 8" xfId="555"/>
    <cellStyle name="Comma 12 9" xfId="556"/>
    <cellStyle name="Comma 13" xfId="557"/>
    <cellStyle name="Comma 13 10" xfId="558"/>
    <cellStyle name="Comma 13 11" xfId="559"/>
    <cellStyle name="Comma 13 12" xfId="560"/>
    <cellStyle name="Comma 13 2" xfId="561"/>
    <cellStyle name="Comma 13 3" xfId="562"/>
    <cellStyle name="Comma 13 4" xfId="563"/>
    <cellStyle name="Comma 13 5" xfId="564"/>
    <cellStyle name="Comma 13 6" xfId="565"/>
    <cellStyle name="Comma 13 7" xfId="566"/>
    <cellStyle name="Comma 13 8" xfId="567"/>
    <cellStyle name="Comma 13 9" xfId="568"/>
    <cellStyle name="Comma 14" xfId="569"/>
    <cellStyle name="Comma 14 10" xfId="570"/>
    <cellStyle name="Comma 14 11" xfId="571"/>
    <cellStyle name="Comma 14 11 10" xfId="572"/>
    <cellStyle name="Comma 14 11 11" xfId="573"/>
    <cellStyle name="Comma 14 11 12" xfId="574"/>
    <cellStyle name="Comma 14 11 13" xfId="575"/>
    <cellStyle name="Comma 14 11 14" xfId="576"/>
    <cellStyle name="Comma 14 11 15" xfId="577"/>
    <cellStyle name="Comma 14 11 16" xfId="578"/>
    <cellStyle name="Comma 14 11 17" xfId="579"/>
    <cellStyle name="Comma 14 11 18" xfId="580"/>
    <cellStyle name="Comma 14 11 19" xfId="581"/>
    <cellStyle name="Comma 14 11 2" xfId="582"/>
    <cellStyle name="Comma 14 11 20" xfId="583"/>
    <cellStyle name="Comma 14 11 21" xfId="584"/>
    <cellStyle name="Comma 14 11 22" xfId="585"/>
    <cellStyle name="Comma 14 11 3" xfId="586"/>
    <cellStyle name="Comma 14 11 4" xfId="587"/>
    <cellStyle name="Comma 14 11 5" xfId="588"/>
    <cellStyle name="Comma 14 11 6" xfId="589"/>
    <cellStyle name="Comma 14 11 7" xfId="590"/>
    <cellStyle name="Comma 14 11 8" xfId="591"/>
    <cellStyle name="Comma 14 11 9" xfId="592"/>
    <cellStyle name="Comma 14 12" xfId="593"/>
    <cellStyle name="Comma 14 12 10" xfId="594"/>
    <cellStyle name="Comma 14 12 11" xfId="595"/>
    <cellStyle name="Comma 14 12 12" xfId="596"/>
    <cellStyle name="Comma 14 12 13" xfId="597"/>
    <cellStyle name="Comma 14 12 14" xfId="598"/>
    <cellStyle name="Comma 14 12 15" xfId="599"/>
    <cellStyle name="Comma 14 12 16" xfId="600"/>
    <cellStyle name="Comma 14 12 17" xfId="601"/>
    <cellStyle name="Comma 14 12 18" xfId="602"/>
    <cellStyle name="Comma 14 12 19" xfId="603"/>
    <cellStyle name="Comma 14 12 2" xfId="604"/>
    <cellStyle name="Comma 14 12 20" xfId="605"/>
    <cellStyle name="Comma 14 12 21" xfId="606"/>
    <cellStyle name="Comma 14 12 22" xfId="607"/>
    <cellStyle name="Comma 14 12 3" xfId="608"/>
    <cellStyle name="Comma 14 12 4" xfId="609"/>
    <cellStyle name="Comma 14 12 5" xfId="610"/>
    <cellStyle name="Comma 14 12 6" xfId="611"/>
    <cellStyle name="Comma 14 12 7" xfId="612"/>
    <cellStyle name="Comma 14 12 8" xfId="613"/>
    <cellStyle name="Comma 14 12 9" xfId="614"/>
    <cellStyle name="Comma 14 13" xfId="615"/>
    <cellStyle name="Comma 14 14" xfId="616"/>
    <cellStyle name="Comma 14 15" xfId="617"/>
    <cellStyle name="Comma 14 16" xfId="618"/>
    <cellStyle name="Comma 14 17" xfId="619"/>
    <cellStyle name="Comma 14 18" xfId="620"/>
    <cellStyle name="Comma 14 19" xfId="621"/>
    <cellStyle name="Comma 14 2" xfId="622"/>
    <cellStyle name="Comma 14 2 10" xfId="623"/>
    <cellStyle name="Comma 14 2 11" xfId="624"/>
    <cellStyle name="Comma 14 2 12" xfId="625"/>
    <cellStyle name="Comma 14 2 13" xfId="626"/>
    <cellStyle name="Comma 14 2 14" xfId="627"/>
    <cellStyle name="Comma 14 2 15" xfId="628"/>
    <cellStyle name="Comma 14 2 16" xfId="629"/>
    <cellStyle name="Comma 14 2 17" xfId="630"/>
    <cellStyle name="Comma 14 2 18" xfId="631"/>
    <cellStyle name="Comma 14 2 19" xfId="632"/>
    <cellStyle name="Comma 14 2 2" xfId="633"/>
    <cellStyle name="Comma 14 2 20" xfId="634"/>
    <cellStyle name="Comma 14 2 21" xfId="635"/>
    <cellStyle name="Comma 14 2 22" xfId="636"/>
    <cellStyle name="Comma 14 2 3" xfId="637"/>
    <cellStyle name="Comma 14 2 4" xfId="638"/>
    <cellStyle name="Comma 14 2 5" xfId="639"/>
    <cellStyle name="Comma 14 2 6" xfId="640"/>
    <cellStyle name="Comma 14 2 7" xfId="641"/>
    <cellStyle name="Comma 14 2 8" xfId="642"/>
    <cellStyle name="Comma 14 2 9" xfId="643"/>
    <cellStyle name="Comma 14 20" xfId="644"/>
    <cellStyle name="Comma 14 21" xfId="645"/>
    <cellStyle name="Comma 14 22" xfId="646"/>
    <cellStyle name="Comma 14 23" xfId="647"/>
    <cellStyle name="Comma 14 24" xfId="648"/>
    <cellStyle name="Comma 14 25" xfId="649"/>
    <cellStyle name="Comma 14 26" xfId="650"/>
    <cellStyle name="Comma 14 27" xfId="651"/>
    <cellStyle name="Comma 14 28" xfId="652"/>
    <cellStyle name="Comma 14 29" xfId="653"/>
    <cellStyle name="Comma 14 3" xfId="654"/>
    <cellStyle name="Comma 14 3 10" xfId="655"/>
    <cellStyle name="Comma 14 3 11" xfId="656"/>
    <cellStyle name="Comma 14 3 12" xfId="657"/>
    <cellStyle name="Comma 14 3 13" xfId="658"/>
    <cellStyle name="Comma 14 3 14" xfId="659"/>
    <cellStyle name="Comma 14 3 15" xfId="660"/>
    <cellStyle name="Comma 14 3 16" xfId="661"/>
    <cellStyle name="Comma 14 3 17" xfId="662"/>
    <cellStyle name="Comma 14 3 18" xfId="663"/>
    <cellStyle name="Comma 14 3 19" xfId="664"/>
    <cellStyle name="Comma 14 3 2" xfId="665"/>
    <cellStyle name="Comma 14 3 20" xfId="666"/>
    <cellStyle name="Comma 14 3 21" xfId="667"/>
    <cellStyle name="Comma 14 3 22" xfId="668"/>
    <cellStyle name="Comma 14 3 3" xfId="669"/>
    <cellStyle name="Comma 14 3 4" xfId="670"/>
    <cellStyle name="Comma 14 3 5" xfId="671"/>
    <cellStyle name="Comma 14 3 6" xfId="672"/>
    <cellStyle name="Comma 14 3 7" xfId="673"/>
    <cellStyle name="Comma 14 3 8" xfId="674"/>
    <cellStyle name="Comma 14 3 9" xfId="675"/>
    <cellStyle name="Comma 14 30" xfId="676"/>
    <cellStyle name="Comma 14 31" xfId="677"/>
    <cellStyle name="Comma 14 32" xfId="678"/>
    <cellStyle name="Comma 14 33" xfId="679"/>
    <cellStyle name="Comma 14 34" xfId="680"/>
    <cellStyle name="Comma 14 35" xfId="681"/>
    <cellStyle name="Comma 14 36" xfId="682"/>
    <cellStyle name="Comma 14 37" xfId="683"/>
    <cellStyle name="Comma 14 4" xfId="684"/>
    <cellStyle name="Comma 14 4 10" xfId="685"/>
    <cellStyle name="Comma 14 4 11" xfId="686"/>
    <cellStyle name="Comma 14 4 12" xfId="687"/>
    <cellStyle name="Comma 14 4 13" xfId="688"/>
    <cellStyle name="Comma 14 4 14" xfId="689"/>
    <cellStyle name="Comma 14 4 15" xfId="690"/>
    <cellStyle name="Comma 14 4 16" xfId="691"/>
    <cellStyle name="Comma 14 4 17" xfId="692"/>
    <cellStyle name="Comma 14 4 18" xfId="693"/>
    <cellStyle name="Comma 14 4 19" xfId="694"/>
    <cellStyle name="Comma 14 4 2" xfId="695"/>
    <cellStyle name="Comma 14 4 20" xfId="696"/>
    <cellStyle name="Comma 14 4 21" xfId="697"/>
    <cellStyle name="Comma 14 4 22" xfId="698"/>
    <cellStyle name="Comma 14 4 3" xfId="699"/>
    <cellStyle name="Comma 14 4 4" xfId="700"/>
    <cellStyle name="Comma 14 4 5" xfId="701"/>
    <cellStyle name="Comma 14 4 6" xfId="702"/>
    <cellStyle name="Comma 14 4 7" xfId="703"/>
    <cellStyle name="Comma 14 4 8" xfId="704"/>
    <cellStyle name="Comma 14 4 9" xfId="705"/>
    <cellStyle name="Comma 14 5" xfId="706"/>
    <cellStyle name="Comma 14 6" xfId="707"/>
    <cellStyle name="Comma 14 7" xfId="708"/>
    <cellStyle name="Comma 14 7 10" xfId="709"/>
    <cellStyle name="Comma 14 7 11" xfId="710"/>
    <cellStyle name="Comma 14 7 12" xfId="711"/>
    <cellStyle name="Comma 14 7 13" xfId="712"/>
    <cellStyle name="Comma 14 7 14" xfId="713"/>
    <cellStyle name="Comma 14 7 15" xfId="714"/>
    <cellStyle name="Comma 14 7 16" xfId="715"/>
    <cellStyle name="Comma 14 7 17" xfId="716"/>
    <cellStyle name="Comma 14 7 18" xfId="717"/>
    <cellStyle name="Comma 14 7 19" xfId="718"/>
    <cellStyle name="Comma 14 7 2" xfId="719"/>
    <cellStyle name="Comma 14 7 20" xfId="720"/>
    <cellStyle name="Comma 14 7 21" xfId="721"/>
    <cellStyle name="Comma 14 7 22" xfId="722"/>
    <cellStyle name="Comma 14 7 3" xfId="723"/>
    <cellStyle name="Comma 14 7 4" xfId="724"/>
    <cellStyle name="Comma 14 7 5" xfId="725"/>
    <cellStyle name="Comma 14 7 6" xfId="726"/>
    <cellStyle name="Comma 14 7 7" xfId="727"/>
    <cellStyle name="Comma 14 7 8" xfId="728"/>
    <cellStyle name="Comma 14 7 9" xfId="729"/>
    <cellStyle name="Comma 14 8" xfId="730"/>
    <cellStyle name="Comma 14 9" xfId="731"/>
    <cellStyle name="Comma 15" xfId="732"/>
    <cellStyle name="Comma 15 10" xfId="733"/>
    <cellStyle name="Comma 15 10 10" xfId="734"/>
    <cellStyle name="Comma 15 10 11" xfId="735"/>
    <cellStyle name="Comma 15 10 12" xfId="736"/>
    <cellStyle name="Comma 15 10 13" xfId="737"/>
    <cellStyle name="Comma 15 10 14" xfId="738"/>
    <cellStyle name="Comma 15 10 15" xfId="739"/>
    <cellStyle name="Comma 15 10 16" xfId="740"/>
    <cellStyle name="Comma 15 10 17" xfId="741"/>
    <cellStyle name="Comma 15 10 18" xfId="742"/>
    <cellStyle name="Comma 15 10 19" xfId="743"/>
    <cellStyle name="Comma 15 10 2" xfId="744"/>
    <cellStyle name="Comma 15 10 20" xfId="745"/>
    <cellStyle name="Comma 15 10 21" xfId="746"/>
    <cellStyle name="Comma 15 10 22" xfId="747"/>
    <cellStyle name="Comma 15 10 3" xfId="748"/>
    <cellStyle name="Comma 15 10 4" xfId="749"/>
    <cellStyle name="Comma 15 10 5" xfId="750"/>
    <cellStyle name="Comma 15 10 6" xfId="751"/>
    <cellStyle name="Comma 15 10 7" xfId="752"/>
    <cellStyle name="Comma 15 10 8" xfId="753"/>
    <cellStyle name="Comma 15 10 9" xfId="754"/>
    <cellStyle name="Comma 15 11" xfId="755"/>
    <cellStyle name="Comma 15 11 10" xfId="756"/>
    <cellStyle name="Comma 15 11 11" xfId="757"/>
    <cellStyle name="Comma 15 11 12" xfId="758"/>
    <cellStyle name="Comma 15 11 13" xfId="759"/>
    <cellStyle name="Comma 15 11 14" xfId="760"/>
    <cellStyle name="Comma 15 11 15" xfId="761"/>
    <cellStyle name="Comma 15 11 16" xfId="762"/>
    <cellStyle name="Comma 15 11 17" xfId="763"/>
    <cellStyle name="Comma 15 11 18" xfId="764"/>
    <cellStyle name="Comma 15 11 19" xfId="765"/>
    <cellStyle name="Comma 15 11 2" xfId="766"/>
    <cellStyle name="Comma 15 11 20" xfId="767"/>
    <cellStyle name="Comma 15 11 21" xfId="768"/>
    <cellStyle name="Comma 15 11 22" xfId="769"/>
    <cellStyle name="Comma 15 11 3" xfId="770"/>
    <cellStyle name="Comma 15 11 4" xfId="771"/>
    <cellStyle name="Comma 15 11 5" xfId="772"/>
    <cellStyle name="Comma 15 11 6" xfId="773"/>
    <cellStyle name="Comma 15 11 7" xfId="774"/>
    <cellStyle name="Comma 15 11 8" xfId="775"/>
    <cellStyle name="Comma 15 11 9" xfId="776"/>
    <cellStyle name="Comma 15 12" xfId="777"/>
    <cellStyle name="Comma 15 12 10" xfId="778"/>
    <cellStyle name="Comma 15 12 11" xfId="779"/>
    <cellStyle name="Comma 15 12 12" xfId="780"/>
    <cellStyle name="Comma 15 12 13" xfId="781"/>
    <cellStyle name="Comma 15 12 14" xfId="782"/>
    <cellStyle name="Comma 15 12 15" xfId="783"/>
    <cellStyle name="Comma 15 12 16" xfId="784"/>
    <cellStyle name="Comma 15 12 17" xfId="785"/>
    <cellStyle name="Comma 15 12 18" xfId="786"/>
    <cellStyle name="Comma 15 12 19" xfId="787"/>
    <cellStyle name="Comma 15 12 2" xfId="788"/>
    <cellStyle name="Comma 15 12 20" xfId="789"/>
    <cellStyle name="Comma 15 12 21" xfId="790"/>
    <cellStyle name="Comma 15 12 22" xfId="791"/>
    <cellStyle name="Comma 15 12 3" xfId="792"/>
    <cellStyle name="Comma 15 12 4" xfId="793"/>
    <cellStyle name="Comma 15 12 5" xfId="794"/>
    <cellStyle name="Comma 15 12 6" xfId="795"/>
    <cellStyle name="Comma 15 12 7" xfId="796"/>
    <cellStyle name="Comma 15 12 8" xfId="797"/>
    <cellStyle name="Comma 15 12 9" xfId="798"/>
    <cellStyle name="Comma 15 13" xfId="799"/>
    <cellStyle name="Comma 15 14" xfId="800"/>
    <cellStyle name="Comma 15 15" xfId="801"/>
    <cellStyle name="Comma 15 16" xfId="802"/>
    <cellStyle name="Comma 15 17" xfId="803"/>
    <cellStyle name="Comma 15 18" xfId="804"/>
    <cellStyle name="Comma 15 19" xfId="805"/>
    <cellStyle name="Comma 15 2" xfId="806"/>
    <cellStyle name="Comma 15 2 10" xfId="807"/>
    <cellStyle name="Comma 15 2 11" xfId="808"/>
    <cellStyle name="Comma 15 2 12" xfId="809"/>
    <cellStyle name="Comma 15 2 13" xfId="810"/>
    <cellStyle name="Comma 15 2 14" xfId="811"/>
    <cellStyle name="Comma 15 2 15" xfId="812"/>
    <cellStyle name="Comma 15 2 16" xfId="813"/>
    <cellStyle name="Comma 15 2 17" xfId="814"/>
    <cellStyle name="Comma 15 2 18" xfId="815"/>
    <cellStyle name="Comma 15 2 19" xfId="816"/>
    <cellStyle name="Comma 15 2 2" xfId="817"/>
    <cellStyle name="Comma 15 2 20" xfId="818"/>
    <cellStyle name="Comma 15 2 21" xfId="819"/>
    <cellStyle name="Comma 15 2 22" xfId="820"/>
    <cellStyle name="Comma 15 2 3" xfId="821"/>
    <cellStyle name="Comma 15 2 4" xfId="822"/>
    <cellStyle name="Comma 15 2 5" xfId="823"/>
    <cellStyle name="Comma 15 2 6" xfId="824"/>
    <cellStyle name="Comma 15 2 7" xfId="825"/>
    <cellStyle name="Comma 15 2 8" xfId="826"/>
    <cellStyle name="Comma 15 2 9" xfId="827"/>
    <cellStyle name="Comma 15 20" xfId="828"/>
    <cellStyle name="Comma 15 21" xfId="829"/>
    <cellStyle name="Comma 15 22" xfId="830"/>
    <cellStyle name="Comma 15 23" xfId="831"/>
    <cellStyle name="Comma 15 24" xfId="832"/>
    <cellStyle name="Comma 15 25" xfId="833"/>
    <cellStyle name="Comma 15 26" xfId="834"/>
    <cellStyle name="Comma 15 27" xfId="835"/>
    <cellStyle name="Comma 15 28" xfId="836"/>
    <cellStyle name="Comma 15 29" xfId="837"/>
    <cellStyle name="Comma 15 3" xfId="838"/>
    <cellStyle name="Comma 15 3 10" xfId="839"/>
    <cellStyle name="Comma 15 3 11" xfId="840"/>
    <cellStyle name="Comma 15 3 12" xfId="841"/>
    <cellStyle name="Comma 15 3 13" xfId="842"/>
    <cellStyle name="Comma 15 3 14" xfId="843"/>
    <cellStyle name="Comma 15 3 15" xfId="844"/>
    <cellStyle name="Comma 15 3 16" xfId="845"/>
    <cellStyle name="Comma 15 3 17" xfId="846"/>
    <cellStyle name="Comma 15 3 18" xfId="847"/>
    <cellStyle name="Comma 15 3 19" xfId="848"/>
    <cellStyle name="Comma 15 3 2" xfId="849"/>
    <cellStyle name="Comma 15 3 20" xfId="850"/>
    <cellStyle name="Comma 15 3 21" xfId="851"/>
    <cellStyle name="Comma 15 3 22" xfId="852"/>
    <cellStyle name="Comma 15 3 3" xfId="853"/>
    <cellStyle name="Comma 15 3 4" xfId="854"/>
    <cellStyle name="Comma 15 3 5" xfId="855"/>
    <cellStyle name="Comma 15 3 6" xfId="856"/>
    <cellStyle name="Comma 15 3 7" xfId="857"/>
    <cellStyle name="Comma 15 3 8" xfId="858"/>
    <cellStyle name="Comma 15 3 9" xfId="859"/>
    <cellStyle name="Comma 15 30" xfId="860"/>
    <cellStyle name="Comma 15 31" xfId="861"/>
    <cellStyle name="Comma 15 32" xfId="862"/>
    <cellStyle name="Comma 15 33" xfId="863"/>
    <cellStyle name="Comma 15 4" xfId="864"/>
    <cellStyle name="Comma 15 4 10" xfId="865"/>
    <cellStyle name="Comma 15 4 11" xfId="866"/>
    <cellStyle name="Comma 15 4 12" xfId="867"/>
    <cellStyle name="Comma 15 4 13" xfId="868"/>
    <cellStyle name="Comma 15 4 14" xfId="869"/>
    <cellStyle name="Comma 15 4 15" xfId="870"/>
    <cellStyle name="Comma 15 4 16" xfId="871"/>
    <cellStyle name="Comma 15 4 17" xfId="872"/>
    <cellStyle name="Comma 15 4 18" xfId="873"/>
    <cellStyle name="Comma 15 4 19" xfId="874"/>
    <cellStyle name="Comma 15 4 2" xfId="875"/>
    <cellStyle name="Comma 15 4 20" xfId="876"/>
    <cellStyle name="Comma 15 4 21" xfId="877"/>
    <cellStyle name="Comma 15 4 22" xfId="878"/>
    <cellStyle name="Comma 15 4 3" xfId="879"/>
    <cellStyle name="Comma 15 4 4" xfId="880"/>
    <cellStyle name="Comma 15 4 5" xfId="881"/>
    <cellStyle name="Comma 15 4 6" xfId="882"/>
    <cellStyle name="Comma 15 4 7" xfId="883"/>
    <cellStyle name="Comma 15 4 8" xfId="884"/>
    <cellStyle name="Comma 15 4 9" xfId="885"/>
    <cellStyle name="Comma 15 5" xfId="886"/>
    <cellStyle name="Comma 15 5 10" xfId="887"/>
    <cellStyle name="Comma 15 5 11" xfId="888"/>
    <cellStyle name="Comma 15 5 12" xfId="889"/>
    <cellStyle name="Comma 15 5 13" xfId="890"/>
    <cellStyle name="Comma 15 5 14" xfId="891"/>
    <cellStyle name="Comma 15 5 15" xfId="892"/>
    <cellStyle name="Comma 15 5 16" xfId="893"/>
    <cellStyle name="Comma 15 5 17" xfId="894"/>
    <cellStyle name="Comma 15 5 18" xfId="895"/>
    <cellStyle name="Comma 15 5 19" xfId="896"/>
    <cellStyle name="Comma 15 5 2" xfId="897"/>
    <cellStyle name="Comma 15 5 20" xfId="898"/>
    <cellStyle name="Comma 15 5 21" xfId="899"/>
    <cellStyle name="Comma 15 5 22" xfId="900"/>
    <cellStyle name="Comma 15 5 3" xfId="901"/>
    <cellStyle name="Comma 15 5 4" xfId="902"/>
    <cellStyle name="Comma 15 5 5" xfId="903"/>
    <cellStyle name="Comma 15 5 6" xfId="904"/>
    <cellStyle name="Comma 15 5 7" xfId="905"/>
    <cellStyle name="Comma 15 5 8" xfId="906"/>
    <cellStyle name="Comma 15 5 9" xfId="907"/>
    <cellStyle name="Comma 15 6" xfId="908"/>
    <cellStyle name="Comma 15 6 10" xfId="909"/>
    <cellStyle name="Comma 15 6 11" xfId="910"/>
    <cellStyle name="Comma 15 6 12" xfId="911"/>
    <cellStyle name="Comma 15 6 13" xfId="912"/>
    <cellStyle name="Comma 15 6 14" xfId="913"/>
    <cellStyle name="Comma 15 6 15" xfId="914"/>
    <cellStyle name="Comma 15 6 16" xfId="915"/>
    <cellStyle name="Comma 15 6 17" xfId="916"/>
    <cellStyle name="Comma 15 6 18" xfId="917"/>
    <cellStyle name="Comma 15 6 19" xfId="918"/>
    <cellStyle name="Comma 15 6 2" xfId="919"/>
    <cellStyle name="Comma 15 6 20" xfId="920"/>
    <cellStyle name="Comma 15 6 21" xfId="921"/>
    <cellStyle name="Comma 15 6 22" xfId="922"/>
    <cellStyle name="Comma 15 6 3" xfId="923"/>
    <cellStyle name="Comma 15 6 4" xfId="924"/>
    <cellStyle name="Comma 15 6 5" xfId="925"/>
    <cellStyle name="Comma 15 6 6" xfId="926"/>
    <cellStyle name="Comma 15 6 7" xfId="927"/>
    <cellStyle name="Comma 15 6 8" xfId="928"/>
    <cellStyle name="Comma 15 6 9" xfId="929"/>
    <cellStyle name="Comma 15 7" xfId="930"/>
    <cellStyle name="Comma 15 7 10" xfId="931"/>
    <cellStyle name="Comma 15 7 11" xfId="932"/>
    <cellStyle name="Comma 15 7 12" xfId="933"/>
    <cellStyle name="Comma 15 7 13" xfId="934"/>
    <cellStyle name="Comma 15 7 14" xfId="935"/>
    <cellStyle name="Comma 15 7 15" xfId="936"/>
    <cellStyle name="Comma 15 7 16" xfId="937"/>
    <cellStyle name="Comma 15 7 17" xfId="938"/>
    <cellStyle name="Comma 15 7 18" xfId="939"/>
    <cellStyle name="Comma 15 7 19" xfId="940"/>
    <cellStyle name="Comma 15 7 2" xfId="941"/>
    <cellStyle name="Comma 15 7 20" xfId="942"/>
    <cellStyle name="Comma 15 7 21" xfId="943"/>
    <cellStyle name="Comma 15 7 22" xfId="944"/>
    <cellStyle name="Comma 15 7 3" xfId="945"/>
    <cellStyle name="Comma 15 7 4" xfId="946"/>
    <cellStyle name="Comma 15 7 5" xfId="947"/>
    <cellStyle name="Comma 15 7 6" xfId="948"/>
    <cellStyle name="Comma 15 7 7" xfId="949"/>
    <cellStyle name="Comma 15 7 8" xfId="950"/>
    <cellStyle name="Comma 15 7 9" xfId="951"/>
    <cellStyle name="Comma 15 8" xfId="952"/>
    <cellStyle name="Comma 15 8 10" xfId="953"/>
    <cellStyle name="Comma 15 8 11" xfId="954"/>
    <cellStyle name="Comma 15 8 12" xfId="955"/>
    <cellStyle name="Comma 15 8 13" xfId="956"/>
    <cellStyle name="Comma 15 8 14" xfId="957"/>
    <cellStyle name="Comma 15 8 15" xfId="958"/>
    <cellStyle name="Comma 15 8 16" xfId="959"/>
    <cellStyle name="Comma 15 8 17" xfId="960"/>
    <cellStyle name="Comma 15 8 18" xfId="961"/>
    <cellStyle name="Comma 15 8 19" xfId="962"/>
    <cellStyle name="Comma 15 8 2" xfId="963"/>
    <cellStyle name="Comma 15 8 20" xfId="964"/>
    <cellStyle name="Comma 15 8 21" xfId="965"/>
    <cellStyle name="Comma 15 8 22" xfId="966"/>
    <cellStyle name="Comma 15 8 3" xfId="967"/>
    <cellStyle name="Comma 15 8 4" xfId="968"/>
    <cellStyle name="Comma 15 8 5" xfId="969"/>
    <cellStyle name="Comma 15 8 6" xfId="970"/>
    <cellStyle name="Comma 15 8 7" xfId="971"/>
    <cellStyle name="Comma 15 8 8" xfId="972"/>
    <cellStyle name="Comma 15 8 9" xfId="973"/>
    <cellStyle name="Comma 15 9" xfId="974"/>
    <cellStyle name="Comma 15 9 10" xfId="975"/>
    <cellStyle name="Comma 15 9 11" xfId="976"/>
    <cellStyle name="Comma 15 9 12" xfId="977"/>
    <cellStyle name="Comma 15 9 13" xfId="978"/>
    <cellStyle name="Comma 15 9 14" xfId="979"/>
    <cellStyle name="Comma 15 9 15" xfId="980"/>
    <cellStyle name="Comma 15 9 16" xfId="981"/>
    <cellStyle name="Comma 15 9 17" xfId="982"/>
    <cellStyle name="Comma 15 9 18" xfId="983"/>
    <cellStyle name="Comma 15 9 19" xfId="984"/>
    <cellStyle name="Comma 15 9 2" xfId="985"/>
    <cellStyle name="Comma 15 9 20" xfId="986"/>
    <cellStyle name="Comma 15 9 21" xfId="987"/>
    <cellStyle name="Comma 15 9 22" xfId="988"/>
    <cellStyle name="Comma 15 9 3" xfId="989"/>
    <cellStyle name="Comma 15 9 4" xfId="990"/>
    <cellStyle name="Comma 15 9 5" xfId="991"/>
    <cellStyle name="Comma 15 9 6" xfId="992"/>
    <cellStyle name="Comma 15 9 7" xfId="993"/>
    <cellStyle name="Comma 15 9 8" xfId="994"/>
    <cellStyle name="Comma 15 9 9" xfId="995"/>
    <cellStyle name="Comma 16" xfId="996"/>
    <cellStyle name="Comma 16 10" xfId="997"/>
    <cellStyle name="Comma 16 11" xfId="998"/>
    <cellStyle name="Comma 16 11 10" xfId="999"/>
    <cellStyle name="Comma 16 11 11" xfId="1000"/>
    <cellStyle name="Comma 16 11 12" xfId="1001"/>
    <cellStyle name="Comma 16 11 13" xfId="1002"/>
    <cellStyle name="Comma 16 11 14" xfId="1003"/>
    <cellStyle name="Comma 16 11 15" xfId="1004"/>
    <cellStyle name="Comma 16 11 16" xfId="1005"/>
    <cellStyle name="Comma 16 11 17" xfId="1006"/>
    <cellStyle name="Comma 16 11 18" xfId="1007"/>
    <cellStyle name="Comma 16 11 19" xfId="1008"/>
    <cellStyle name="Comma 16 11 2" xfId="1009"/>
    <cellStyle name="Comma 16 11 20" xfId="1010"/>
    <cellStyle name="Comma 16 11 21" xfId="1011"/>
    <cellStyle name="Comma 16 11 22" xfId="1012"/>
    <cellStyle name="Comma 16 11 3" xfId="1013"/>
    <cellStyle name="Comma 16 11 4" xfId="1014"/>
    <cellStyle name="Comma 16 11 5" xfId="1015"/>
    <cellStyle name="Comma 16 11 6" xfId="1016"/>
    <cellStyle name="Comma 16 11 7" xfId="1017"/>
    <cellStyle name="Comma 16 11 8" xfId="1018"/>
    <cellStyle name="Comma 16 11 9" xfId="1019"/>
    <cellStyle name="Comma 16 12" xfId="1020"/>
    <cellStyle name="Comma 16 12 10" xfId="1021"/>
    <cellStyle name="Comma 16 12 11" xfId="1022"/>
    <cellStyle name="Comma 16 12 12" xfId="1023"/>
    <cellStyle name="Comma 16 12 13" xfId="1024"/>
    <cellStyle name="Comma 16 12 14" xfId="1025"/>
    <cellStyle name="Comma 16 12 15" xfId="1026"/>
    <cellStyle name="Comma 16 12 16" xfId="1027"/>
    <cellStyle name="Comma 16 12 17" xfId="1028"/>
    <cellStyle name="Comma 16 12 18" xfId="1029"/>
    <cellStyle name="Comma 16 12 19" xfId="1030"/>
    <cellStyle name="Comma 16 12 2" xfId="1031"/>
    <cellStyle name="Comma 16 12 20" xfId="1032"/>
    <cellStyle name="Comma 16 12 21" xfId="1033"/>
    <cellStyle name="Comma 16 12 22" xfId="1034"/>
    <cellStyle name="Comma 16 12 3" xfId="1035"/>
    <cellStyle name="Comma 16 12 4" xfId="1036"/>
    <cellStyle name="Comma 16 12 5" xfId="1037"/>
    <cellStyle name="Comma 16 12 6" xfId="1038"/>
    <cellStyle name="Comma 16 12 7" xfId="1039"/>
    <cellStyle name="Comma 16 12 8" xfId="1040"/>
    <cellStyle name="Comma 16 12 9" xfId="1041"/>
    <cellStyle name="Comma 16 13" xfId="1042"/>
    <cellStyle name="Comma 16 14" xfId="1043"/>
    <cellStyle name="Comma 16 15" xfId="1044"/>
    <cellStyle name="Comma 16 16" xfId="1045"/>
    <cellStyle name="Comma 16 17" xfId="1046"/>
    <cellStyle name="Comma 16 18" xfId="1047"/>
    <cellStyle name="Comma 16 19" xfId="1048"/>
    <cellStyle name="Comma 16 2" xfId="1049"/>
    <cellStyle name="Comma 16 2 10" xfId="1050"/>
    <cellStyle name="Comma 16 2 11" xfId="1051"/>
    <cellStyle name="Comma 16 2 12" xfId="1052"/>
    <cellStyle name="Comma 16 2 13" xfId="1053"/>
    <cellStyle name="Comma 16 2 14" xfId="1054"/>
    <cellStyle name="Comma 16 2 15" xfId="1055"/>
    <cellStyle name="Comma 16 2 16" xfId="1056"/>
    <cellStyle name="Comma 16 2 17" xfId="1057"/>
    <cellStyle name="Comma 16 2 18" xfId="1058"/>
    <cellStyle name="Comma 16 2 19" xfId="1059"/>
    <cellStyle name="Comma 16 2 2" xfId="1060"/>
    <cellStyle name="Comma 16 2 20" xfId="1061"/>
    <cellStyle name="Comma 16 2 21" xfId="1062"/>
    <cellStyle name="Comma 16 2 22" xfId="1063"/>
    <cellStyle name="Comma 16 2 3" xfId="1064"/>
    <cellStyle name="Comma 16 2 4" xfId="1065"/>
    <cellStyle name="Comma 16 2 5" xfId="1066"/>
    <cellStyle name="Comma 16 2 6" xfId="1067"/>
    <cellStyle name="Comma 16 2 7" xfId="1068"/>
    <cellStyle name="Comma 16 2 8" xfId="1069"/>
    <cellStyle name="Comma 16 2 9" xfId="1070"/>
    <cellStyle name="Comma 16 20" xfId="1071"/>
    <cellStyle name="Comma 16 21" xfId="1072"/>
    <cellStyle name="Comma 16 22" xfId="1073"/>
    <cellStyle name="Comma 16 23" xfId="1074"/>
    <cellStyle name="Comma 16 24" xfId="1075"/>
    <cellStyle name="Comma 16 25" xfId="1076"/>
    <cellStyle name="Comma 16 26" xfId="1077"/>
    <cellStyle name="Comma 16 27" xfId="1078"/>
    <cellStyle name="Comma 16 28" xfId="1079"/>
    <cellStyle name="Comma 16 29" xfId="1080"/>
    <cellStyle name="Comma 16 3" xfId="1081"/>
    <cellStyle name="Comma 16 3 10" xfId="1082"/>
    <cellStyle name="Comma 16 3 11" xfId="1083"/>
    <cellStyle name="Comma 16 3 12" xfId="1084"/>
    <cellStyle name="Comma 16 3 13" xfId="1085"/>
    <cellStyle name="Comma 16 3 14" xfId="1086"/>
    <cellStyle name="Comma 16 3 15" xfId="1087"/>
    <cellStyle name="Comma 16 3 16" xfId="1088"/>
    <cellStyle name="Comma 16 3 17" xfId="1089"/>
    <cellStyle name="Comma 16 3 18" xfId="1090"/>
    <cellStyle name="Comma 16 3 19" xfId="1091"/>
    <cellStyle name="Comma 16 3 2" xfId="1092"/>
    <cellStyle name="Comma 16 3 20" xfId="1093"/>
    <cellStyle name="Comma 16 3 21" xfId="1094"/>
    <cellStyle name="Comma 16 3 22" xfId="1095"/>
    <cellStyle name="Comma 16 3 3" xfId="1096"/>
    <cellStyle name="Comma 16 3 4" xfId="1097"/>
    <cellStyle name="Comma 16 3 5" xfId="1098"/>
    <cellStyle name="Comma 16 3 6" xfId="1099"/>
    <cellStyle name="Comma 16 3 7" xfId="1100"/>
    <cellStyle name="Comma 16 3 8" xfId="1101"/>
    <cellStyle name="Comma 16 3 9" xfId="1102"/>
    <cellStyle name="Comma 16 30" xfId="1103"/>
    <cellStyle name="Comma 16 31" xfId="1104"/>
    <cellStyle name="Comma 16 32" xfId="1105"/>
    <cellStyle name="Comma 16 33" xfId="1106"/>
    <cellStyle name="Comma 16 34" xfId="1107"/>
    <cellStyle name="Comma 16 35" xfId="1108"/>
    <cellStyle name="Comma 16 36" xfId="1109"/>
    <cellStyle name="Comma 16 37" xfId="1110"/>
    <cellStyle name="Comma 16 4" xfId="1111"/>
    <cellStyle name="Comma 16 4 10" xfId="1112"/>
    <cellStyle name="Comma 16 4 11" xfId="1113"/>
    <cellStyle name="Comma 16 4 12" xfId="1114"/>
    <cellStyle name="Comma 16 4 13" xfId="1115"/>
    <cellStyle name="Comma 16 4 14" xfId="1116"/>
    <cellStyle name="Comma 16 4 15" xfId="1117"/>
    <cellStyle name="Comma 16 4 16" xfId="1118"/>
    <cellStyle name="Comma 16 4 17" xfId="1119"/>
    <cellStyle name="Comma 16 4 18" xfId="1120"/>
    <cellStyle name="Comma 16 4 19" xfId="1121"/>
    <cellStyle name="Comma 16 4 2" xfId="1122"/>
    <cellStyle name="Comma 16 4 20" xfId="1123"/>
    <cellStyle name="Comma 16 4 21" xfId="1124"/>
    <cellStyle name="Comma 16 4 22" xfId="1125"/>
    <cellStyle name="Comma 16 4 3" xfId="1126"/>
    <cellStyle name="Comma 16 4 4" xfId="1127"/>
    <cellStyle name="Comma 16 4 5" xfId="1128"/>
    <cellStyle name="Comma 16 4 6" xfId="1129"/>
    <cellStyle name="Comma 16 4 7" xfId="1130"/>
    <cellStyle name="Comma 16 4 8" xfId="1131"/>
    <cellStyle name="Comma 16 4 9" xfId="1132"/>
    <cellStyle name="Comma 16 5" xfId="1133"/>
    <cellStyle name="Comma 16 6" xfId="1134"/>
    <cellStyle name="Comma 16 7" xfId="1135"/>
    <cellStyle name="Comma 16 7 10" xfId="1136"/>
    <cellStyle name="Comma 16 7 11" xfId="1137"/>
    <cellStyle name="Comma 16 7 12" xfId="1138"/>
    <cellStyle name="Comma 16 7 13" xfId="1139"/>
    <cellStyle name="Comma 16 7 14" xfId="1140"/>
    <cellStyle name="Comma 16 7 15" xfId="1141"/>
    <cellStyle name="Comma 16 7 16" xfId="1142"/>
    <cellStyle name="Comma 16 7 17" xfId="1143"/>
    <cellStyle name="Comma 16 7 18" xfId="1144"/>
    <cellStyle name="Comma 16 7 19" xfId="1145"/>
    <cellStyle name="Comma 16 7 2" xfId="1146"/>
    <cellStyle name="Comma 16 7 20" xfId="1147"/>
    <cellStyle name="Comma 16 7 21" xfId="1148"/>
    <cellStyle name="Comma 16 7 22" xfId="1149"/>
    <cellStyle name="Comma 16 7 3" xfId="1150"/>
    <cellStyle name="Comma 16 7 4" xfId="1151"/>
    <cellStyle name="Comma 16 7 5" xfId="1152"/>
    <cellStyle name="Comma 16 7 6" xfId="1153"/>
    <cellStyle name="Comma 16 7 7" xfId="1154"/>
    <cellStyle name="Comma 16 7 8" xfId="1155"/>
    <cellStyle name="Comma 16 7 9" xfId="1156"/>
    <cellStyle name="Comma 16 8" xfId="1157"/>
    <cellStyle name="Comma 16 9" xfId="1158"/>
    <cellStyle name="Comma 17" xfId="1159"/>
    <cellStyle name="Comma 17 2" xfId="1160"/>
    <cellStyle name="Comma 17 3" xfId="1161"/>
    <cellStyle name="Comma 17 4" xfId="1162"/>
    <cellStyle name="Comma 17 5" xfId="1163"/>
    <cellStyle name="Comma 17 6" xfId="1164"/>
    <cellStyle name="Comma 17 7" xfId="1165"/>
    <cellStyle name="Comma 18" xfId="1166"/>
    <cellStyle name="Comma 18 10" xfId="1167"/>
    <cellStyle name="Comma 18 11" xfId="1168"/>
    <cellStyle name="Comma 18 12" xfId="1169"/>
    <cellStyle name="Comma 18 13" xfId="1170"/>
    <cellStyle name="Comma 18 14" xfId="1171"/>
    <cellStyle name="Comma 18 15" xfId="1172"/>
    <cellStyle name="Comma 18 16" xfId="1173"/>
    <cellStyle name="Comma 18 17" xfId="1174"/>
    <cellStyle name="Comma 18 18" xfId="1175"/>
    <cellStyle name="Comma 18 19" xfId="1176"/>
    <cellStyle name="Comma 18 2" xfId="1177"/>
    <cellStyle name="Comma 18 20" xfId="1178"/>
    <cellStyle name="Comma 18 21" xfId="1179"/>
    <cellStyle name="Comma 18 22" xfId="1180"/>
    <cellStyle name="Comma 18 3" xfId="1181"/>
    <cellStyle name="Comma 18 4" xfId="1182"/>
    <cellStyle name="Comma 18 5" xfId="1183"/>
    <cellStyle name="Comma 18 6" xfId="1184"/>
    <cellStyle name="Comma 18 7" xfId="1185"/>
    <cellStyle name="Comma 18 8" xfId="1186"/>
    <cellStyle name="Comma 18 9" xfId="1187"/>
    <cellStyle name="Comma 19" xfId="1188"/>
    <cellStyle name="Comma 2" xfId="2"/>
    <cellStyle name="Comma 2 10" xfId="7"/>
    <cellStyle name="Comma 2 11" xfId="1189"/>
    <cellStyle name="Comma 2 12" xfId="1190"/>
    <cellStyle name="Comma 2 13" xfId="1191"/>
    <cellStyle name="Comma 2 13 10" xfId="1192"/>
    <cellStyle name="Comma 2 13 11" xfId="1193"/>
    <cellStyle name="Comma 2 13 12" xfId="1194"/>
    <cellStyle name="Comma 2 13 13" xfId="1195"/>
    <cellStyle name="Comma 2 13 14" xfId="1196"/>
    <cellStyle name="Comma 2 13 15" xfId="1197"/>
    <cellStyle name="Comma 2 13 16" xfId="1198"/>
    <cellStyle name="Comma 2 13 17" xfId="1199"/>
    <cellStyle name="Comma 2 13 18" xfId="1200"/>
    <cellStyle name="Comma 2 13 19" xfId="1201"/>
    <cellStyle name="Comma 2 13 2" xfId="1202"/>
    <cellStyle name="Comma 2 13 20" xfId="1203"/>
    <cellStyle name="Comma 2 13 21" xfId="1204"/>
    <cellStyle name="Comma 2 13 22" xfId="1205"/>
    <cellStyle name="Comma 2 13 23" xfId="1206"/>
    <cellStyle name="Comma 2 13 24" xfId="1207"/>
    <cellStyle name="Comma 2 13 25" xfId="1208"/>
    <cellStyle name="Comma 2 13 26" xfId="1209"/>
    <cellStyle name="Comma 2 13 27" xfId="1210"/>
    <cellStyle name="Comma 2 13 28" xfId="1211"/>
    <cellStyle name="Comma 2 13 3" xfId="1212"/>
    <cellStyle name="Comma 2 13 4" xfId="1213"/>
    <cellStyle name="Comma 2 13 5" xfId="1214"/>
    <cellStyle name="Comma 2 13 6" xfId="1215"/>
    <cellStyle name="Comma 2 13 7" xfId="1216"/>
    <cellStyle name="Comma 2 13 8" xfId="1217"/>
    <cellStyle name="Comma 2 13 9" xfId="1218"/>
    <cellStyle name="Comma 2 14" xfId="1219"/>
    <cellStyle name="Comma 2 14 10" xfId="1220"/>
    <cellStyle name="Comma 2 14 11" xfId="1221"/>
    <cellStyle name="Comma 2 14 12" xfId="1222"/>
    <cellStyle name="Comma 2 14 13" xfId="1223"/>
    <cellStyle name="Comma 2 14 14" xfId="1224"/>
    <cellStyle name="Comma 2 14 15" xfId="1225"/>
    <cellStyle name="Comma 2 14 16" xfId="1226"/>
    <cellStyle name="Comma 2 14 17" xfId="1227"/>
    <cellStyle name="Comma 2 14 18" xfId="1228"/>
    <cellStyle name="Comma 2 14 19" xfId="1229"/>
    <cellStyle name="Comma 2 14 2" xfId="1230"/>
    <cellStyle name="Comma 2 14 20" xfId="1231"/>
    <cellStyle name="Comma 2 14 21" xfId="1232"/>
    <cellStyle name="Comma 2 14 22" xfId="1233"/>
    <cellStyle name="Comma 2 14 23" xfId="1234"/>
    <cellStyle name="Comma 2 14 24" xfId="1235"/>
    <cellStyle name="Comma 2 14 25" xfId="1236"/>
    <cellStyle name="Comma 2 14 26" xfId="1237"/>
    <cellStyle name="Comma 2 14 27" xfId="1238"/>
    <cellStyle name="Comma 2 14 28" xfId="1239"/>
    <cellStyle name="Comma 2 14 3" xfId="1240"/>
    <cellStyle name="Comma 2 14 4" xfId="1241"/>
    <cellStyle name="Comma 2 14 5" xfId="1242"/>
    <cellStyle name="Comma 2 14 6" xfId="1243"/>
    <cellStyle name="Comma 2 14 7" xfId="1244"/>
    <cellStyle name="Comma 2 14 8" xfId="1245"/>
    <cellStyle name="Comma 2 14 9" xfId="1246"/>
    <cellStyle name="Comma 2 15" xfId="1247"/>
    <cellStyle name="Comma 2 15 10" xfId="1248"/>
    <cellStyle name="Comma 2 15 11" xfId="1249"/>
    <cellStyle name="Comma 2 15 12" xfId="1250"/>
    <cellStyle name="Comma 2 15 13" xfId="1251"/>
    <cellStyle name="Comma 2 15 14" xfId="1252"/>
    <cellStyle name="Comma 2 15 15" xfId="1253"/>
    <cellStyle name="Comma 2 15 16" xfId="1254"/>
    <cellStyle name="Comma 2 15 17" xfId="1255"/>
    <cellStyle name="Comma 2 15 18" xfId="1256"/>
    <cellStyle name="Comma 2 15 19" xfId="1257"/>
    <cellStyle name="Comma 2 15 2" xfId="1258"/>
    <cellStyle name="Comma 2 15 20" xfId="1259"/>
    <cellStyle name="Comma 2 15 21" xfId="1260"/>
    <cellStyle name="Comma 2 15 22" xfId="1261"/>
    <cellStyle name="Comma 2 15 23" xfId="1262"/>
    <cellStyle name="Comma 2 15 24" xfId="1263"/>
    <cellStyle name="Comma 2 15 25" xfId="1264"/>
    <cellStyle name="Comma 2 15 26" xfId="1265"/>
    <cellStyle name="Comma 2 15 27" xfId="1266"/>
    <cellStyle name="Comma 2 15 28" xfId="1267"/>
    <cellStyle name="Comma 2 15 3" xfId="1268"/>
    <cellStyle name="Comma 2 15 4" xfId="1269"/>
    <cellStyle name="Comma 2 15 5" xfId="1270"/>
    <cellStyle name="Comma 2 15 6" xfId="1271"/>
    <cellStyle name="Comma 2 15 7" xfId="1272"/>
    <cellStyle name="Comma 2 15 8" xfId="1273"/>
    <cellStyle name="Comma 2 15 9" xfId="1274"/>
    <cellStyle name="Comma 2 16" xfId="1275"/>
    <cellStyle name="Comma 2 16 10" xfId="1276"/>
    <cellStyle name="Comma 2 16 11" xfId="1277"/>
    <cellStyle name="Comma 2 16 12" xfId="1278"/>
    <cellStyle name="Comma 2 16 13" xfId="1279"/>
    <cellStyle name="Comma 2 16 14" xfId="1280"/>
    <cellStyle name="Comma 2 16 15" xfId="1281"/>
    <cellStyle name="Comma 2 16 16" xfId="1282"/>
    <cellStyle name="Comma 2 16 17" xfId="1283"/>
    <cellStyle name="Comma 2 16 18" xfId="1284"/>
    <cellStyle name="Comma 2 16 19" xfId="1285"/>
    <cellStyle name="Comma 2 16 2" xfId="1286"/>
    <cellStyle name="Comma 2 16 20" xfId="1287"/>
    <cellStyle name="Comma 2 16 21" xfId="1288"/>
    <cellStyle name="Comma 2 16 22" xfId="1289"/>
    <cellStyle name="Comma 2 16 23" xfId="1290"/>
    <cellStyle name="Comma 2 16 24" xfId="1291"/>
    <cellStyle name="Comma 2 16 25" xfId="1292"/>
    <cellStyle name="Comma 2 16 26" xfId="1293"/>
    <cellStyle name="Comma 2 16 27" xfId="1294"/>
    <cellStyle name="Comma 2 16 28" xfId="1295"/>
    <cellStyle name="Comma 2 16 3" xfId="1296"/>
    <cellStyle name="Comma 2 16 4" xfId="1297"/>
    <cellStyle name="Comma 2 16 5" xfId="1298"/>
    <cellStyle name="Comma 2 16 6" xfId="1299"/>
    <cellStyle name="Comma 2 16 7" xfId="1300"/>
    <cellStyle name="Comma 2 16 8" xfId="1301"/>
    <cellStyle name="Comma 2 16 9" xfId="1302"/>
    <cellStyle name="Comma 2 17" xfId="1303"/>
    <cellStyle name="Comma 2 18" xfId="1304"/>
    <cellStyle name="Comma 2 19" xfId="1305"/>
    <cellStyle name="Comma 2 2" xfId="11"/>
    <cellStyle name="Comma 2 20" xfId="1306"/>
    <cellStyle name="Comma 2 21" xfId="1307"/>
    <cellStyle name="Comma 2 22" xfId="1308"/>
    <cellStyle name="Comma 2 23" xfId="1309"/>
    <cellStyle name="Comma 2 24" xfId="1310"/>
    <cellStyle name="Comma 2 25" xfId="1311"/>
    <cellStyle name="Comma 2 26" xfId="1312"/>
    <cellStyle name="Comma 2 27" xfId="1313"/>
    <cellStyle name="Comma 2 28" xfId="1314"/>
    <cellStyle name="Comma 2 29" xfId="1315"/>
    <cellStyle name="Comma 2 3" xfId="1316"/>
    <cellStyle name="Comma 2 30" xfId="1317"/>
    <cellStyle name="Comma 2 31" xfId="1318"/>
    <cellStyle name="Comma 2 32" xfId="1319"/>
    <cellStyle name="Comma 2 33" xfId="1320"/>
    <cellStyle name="Comma 2 34" xfId="1321"/>
    <cellStyle name="Comma 2 35" xfId="1322"/>
    <cellStyle name="Comma 2 36" xfId="1323"/>
    <cellStyle name="Comma 2 37" xfId="1324"/>
    <cellStyle name="Comma 2 38" xfId="1325"/>
    <cellStyle name="Comma 2 39" xfId="1326"/>
    <cellStyle name="Comma 2 4" xfId="1327"/>
    <cellStyle name="Comma 2 40" xfId="1328"/>
    <cellStyle name="Comma 2 41" xfId="1329"/>
    <cellStyle name="Comma 2 42" xfId="1330"/>
    <cellStyle name="Comma 2 43" xfId="1331"/>
    <cellStyle name="Comma 2 44" xfId="1332"/>
    <cellStyle name="Comma 2 45" xfId="1333"/>
    <cellStyle name="Comma 2 46" xfId="1334"/>
    <cellStyle name="Comma 2 47" xfId="1335"/>
    <cellStyle name="Comma 2 48" xfId="1336"/>
    <cellStyle name="Comma 2 49" xfId="1337"/>
    <cellStyle name="Comma 2 5" xfId="1338"/>
    <cellStyle name="Comma 2 50" xfId="1339"/>
    <cellStyle name="Comma 2 51" xfId="1340"/>
    <cellStyle name="Comma 2 52" xfId="1341"/>
    <cellStyle name="Comma 2 53" xfId="1342"/>
    <cellStyle name="Comma 2 54" xfId="1343"/>
    <cellStyle name="Comma 2 55" xfId="1344"/>
    <cellStyle name="Comma 2 56" xfId="1345"/>
    <cellStyle name="Comma 2 57" xfId="1346"/>
    <cellStyle name="Comma 2 58" xfId="1347"/>
    <cellStyle name="Comma 2 59" xfId="1348"/>
    <cellStyle name="Comma 2 6" xfId="1349"/>
    <cellStyle name="Comma 2 7" xfId="1350"/>
    <cellStyle name="Comma 2 8" xfId="1351"/>
    <cellStyle name="Comma 2 9" xfId="1352"/>
    <cellStyle name="Comma 20" xfId="1353"/>
    <cellStyle name="Comma 21" xfId="1354"/>
    <cellStyle name="Comma 21 10" xfId="1355"/>
    <cellStyle name="Comma 21 11" xfId="1356"/>
    <cellStyle name="Comma 21 12" xfId="1357"/>
    <cellStyle name="Comma 21 13" xfId="1358"/>
    <cellStyle name="Comma 21 14" xfId="1359"/>
    <cellStyle name="Comma 21 15" xfId="1360"/>
    <cellStyle name="Comma 21 16" xfId="1361"/>
    <cellStyle name="Comma 21 17" xfId="1362"/>
    <cellStyle name="Comma 21 18" xfId="1363"/>
    <cellStyle name="Comma 21 19" xfId="1364"/>
    <cellStyle name="Comma 21 2" xfId="1365"/>
    <cellStyle name="Comma 21 20" xfId="1366"/>
    <cellStyle name="Comma 21 21" xfId="1367"/>
    <cellStyle name="Comma 21 22" xfId="1368"/>
    <cellStyle name="Comma 21 3" xfId="1369"/>
    <cellStyle name="Comma 21 4" xfId="1370"/>
    <cellStyle name="Comma 21 5" xfId="1371"/>
    <cellStyle name="Comma 21 6" xfId="1372"/>
    <cellStyle name="Comma 21 7" xfId="1373"/>
    <cellStyle name="Comma 21 8" xfId="1374"/>
    <cellStyle name="Comma 21 9" xfId="1375"/>
    <cellStyle name="Comma 22" xfId="1376"/>
    <cellStyle name="Comma 22 2" xfId="1377"/>
    <cellStyle name="Comma 22 2 10" xfId="1378"/>
    <cellStyle name="Comma 22 2 11" xfId="1379"/>
    <cellStyle name="Comma 22 2 12" xfId="1380"/>
    <cellStyle name="Comma 22 2 13" xfId="1381"/>
    <cellStyle name="Comma 22 2 14" xfId="1382"/>
    <cellStyle name="Comma 22 2 15" xfId="1383"/>
    <cellStyle name="Comma 22 2 16" xfId="1384"/>
    <cellStyle name="Comma 22 2 17" xfId="1385"/>
    <cellStyle name="Comma 22 2 18" xfId="1386"/>
    <cellStyle name="Comma 22 2 19" xfId="1387"/>
    <cellStyle name="Comma 22 2 2" xfId="1388"/>
    <cellStyle name="Comma 22 2 20" xfId="1389"/>
    <cellStyle name="Comma 22 2 21" xfId="1390"/>
    <cellStyle name="Comma 22 2 22" xfId="1391"/>
    <cellStyle name="Comma 22 2 3" xfId="1392"/>
    <cellStyle name="Comma 22 2 4" xfId="1393"/>
    <cellStyle name="Comma 22 2 5" xfId="1394"/>
    <cellStyle name="Comma 22 2 6" xfId="1395"/>
    <cellStyle name="Comma 22 2 7" xfId="1396"/>
    <cellStyle name="Comma 22 2 8" xfId="1397"/>
    <cellStyle name="Comma 22 2 9" xfId="1398"/>
    <cellStyle name="Comma 22 3" xfId="1399"/>
    <cellStyle name="Comma 22 3 10" xfId="1400"/>
    <cellStyle name="Comma 22 3 11" xfId="1401"/>
    <cellStyle name="Comma 22 3 12" xfId="1402"/>
    <cellStyle name="Comma 22 3 13" xfId="1403"/>
    <cellStyle name="Comma 22 3 14" xfId="1404"/>
    <cellStyle name="Comma 22 3 15" xfId="1405"/>
    <cellStyle name="Comma 22 3 16" xfId="1406"/>
    <cellStyle name="Comma 22 3 17" xfId="1407"/>
    <cellStyle name="Comma 22 3 18" xfId="1408"/>
    <cellStyle name="Comma 22 3 19" xfId="1409"/>
    <cellStyle name="Comma 22 3 2" xfId="1410"/>
    <cellStyle name="Comma 22 3 20" xfId="1411"/>
    <cellStyle name="Comma 22 3 21" xfId="1412"/>
    <cellStyle name="Comma 22 3 22" xfId="1413"/>
    <cellStyle name="Comma 22 3 3" xfId="1414"/>
    <cellStyle name="Comma 22 3 4" xfId="1415"/>
    <cellStyle name="Comma 22 3 5" xfId="1416"/>
    <cellStyle name="Comma 22 3 6" xfId="1417"/>
    <cellStyle name="Comma 22 3 7" xfId="1418"/>
    <cellStyle name="Comma 22 3 8" xfId="1419"/>
    <cellStyle name="Comma 22 3 9" xfId="1420"/>
    <cellStyle name="Comma 22 4" xfId="1421"/>
    <cellStyle name="Comma 22 4 10" xfId="1422"/>
    <cellStyle name="Comma 22 4 11" xfId="1423"/>
    <cellStyle name="Comma 22 4 12" xfId="1424"/>
    <cellStyle name="Comma 22 4 13" xfId="1425"/>
    <cellStyle name="Comma 22 4 14" xfId="1426"/>
    <cellStyle name="Comma 22 4 15" xfId="1427"/>
    <cellStyle name="Comma 22 4 16" xfId="1428"/>
    <cellStyle name="Comma 22 4 17" xfId="1429"/>
    <cellStyle name="Comma 22 4 18" xfId="1430"/>
    <cellStyle name="Comma 22 4 19" xfId="1431"/>
    <cellStyle name="Comma 22 4 2" xfId="1432"/>
    <cellStyle name="Comma 22 4 20" xfId="1433"/>
    <cellStyle name="Comma 22 4 21" xfId="1434"/>
    <cellStyle name="Comma 22 4 22" xfId="1435"/>
    <cellStyle name="Comma 22 4 3" xfId="1436"/>
    <cellStyle name="Comma 22 4 4" xfId="1437"/>
    <cellStyle name="Comma 22 4 5" xfId="1438"/>
    <cellStyle name="Comma 22 4 6" xfId="1439"/>
    <cellStyle name="Comma 22 4 7" xfId="1440"/>
    <cellStyle name="Comma 22 4 8" xfId="1441"/>
    <cellStyle name="Comma 22 4 9" xfId="1442"/>
    <cellStyle name="Comma 22 5" xfId="1443"/>
    <cellStyle name="Comma 22 5 10" xfId="1444"/>
    <cellStyle name="Comma 22 5 11" xfId="1445"/>
    <cellStyle name="Comma 22 5 12" xfId="1446"/>
    <cellStyle name="Comma 22 5 13" xfId="1447"/>
    <cellStyle name="Comma 22 5 14" xfId="1448"/>
    <cellStyle name="Comma 22 5 15" xfId="1449"/>
    <cellStyle name="Comma 22 5 16" xfId="1450"/>
    <cellStyle name="Comma 22 5 17" xfId="1451"/>
    <cellStyle name="Comma 22 5 18" xfId="1452"/>
    <cellStyle name="Comma 22 5 19" xfId="1453"/>
    <cellStyle name="Comma 22 5 2" xfId="1454"/>
    <cellStyle name="Comma 22 5 20" xfId="1455"/>
    <cellStyle name="Comma 22 5 21" xfId="1456"/>
    <cellStyle name="Comma 22 5 22" xfId="1457"/>
    <cellStyle name="Comma 22 5 3" xfId="1458"/>
    <cellStyle name="Comma 22 5 4" xfId="1459"/>
    <cellStyle name="Comma 22 5 5" xfId="1460"/>
    <cellStyle name="Comma 22 5 6" xfId="1461"/>
    <cellStyle name="Comma 22 5 7" xfId="1462"/>
    <cellStyle name="Comma 22 5 8" xfId="1463"/>
    <cellStyle name="Comma 22 5 9" xfId="1464"/>
    <cellStyle name="Comma 22 6" xfId="1465"/>
    <cellStyle name="Comma 22 6 10" xfId="1466"/>
    <cellStyle name="Comma 22 6 11" xfId="1467"/>
    <cellStyle name="Comma 22 6 12" xfId="1468"/>
    <cellStyle name="Comma 22 6 13" xfId="1469"/>
    <cellStyle name="Comma 22 6 14" xfId="1470"/>
    <cellStyle name="Comma 22 6 15" xfId="1471"/>
    <cellStyle name="Comma 22 6 16" xfId="1472"/>
    <cellStyle name="Comma 22 6 17" xfId="1473"/>
    <cellStyle name="Comma 22 6 18" xfId="1474"/>
    <cellStyle name="Comma 22 6 19" xfId="1475"/>
    <cellStyle name="Comma 22 6 2" xfId="1476"/>
    <cellStyle name="Comma 22 6 20" xfId="1477"/>
    <cellStyle name="Comma 22 6 21" xfId="1478"/>
    <cellStyle name="Comma 22 6 22" xfId="1479"/>
    <cellStyle name="Comma 22 6 3" xfId="1480"/>
    <cellStyle name="Comma 22 6 4" xfId="1481"/>
    <cellStyle name="Comma 22 6 5" xfId="1482"/>
    <cellStyle name="Comma 22 6 6" xfId="1483"/>
    <cellStyle name="Comma 22 6 7" xfId="1484"/>
    <cellStyle name="Comma 22 6 8" xfId="1485"/>
    <cellStyle name="Comma 22 6 9" xfId="1486"/>
    <cellStyle name="Comma 23" xfId="1487"/>
    <cellStyle name="Comma 23 2" xfId="1488"/>
    <cellStyle name="Comma 23 2 10" xfId="1489"/>
    <cellStyle name="Comma 23 2 11" xfId="1490"/>
    <cellStyle name="Comma 23 2 12" xfId="1491"/>
    <cellStyle name="Comma 23 2 13" xfId="1492"/>
    <cellStyle name="Comma 23 2 14" xfId="1493"/>
    <cellStyle name="Comma 23 2 15" xfId="1494"/>
    <cellStyle name="Comma 23 2 16" xfId="1495"/>
    <cellStyle name="Comma 23 2 17" xfId="1496"/>
    <cellStyle name="Comma 23 2 18" xfId="1497"/>
    <cellStyle name="Comma 23 2 19" xfId="1498"/>
    <cellStyle name="Comma 23 2 2" xfId="1499"/>
    <cellStyle name="Comma 23 2 20" xfId="1500"/>
    <cellStyle name="Comma 23 2 21" xfId="1501"/>
    <cellStyle name="Comma 23 2 22" xfId="1502"/>
    <cellStyle name="Comma 23 2 3" xfId="1503"/>
    <cellStyle name="Comma 23 2 4" xfId="1504"/>
    <cellStyle name="Comma 23 2 5" xfId="1505"/>
    <cellStyle name="Comma 23 2 6" xfId="1506"/>
    <cellStyle name="Comma 23 2 7" xfId="1507"/>
    <cellStyle name="Comma 23 2 8" xfId="1508"/>
    <cellStyle name="Comma 23 2 9" xfId="1509"/>
    <cellStyle name="Comma 23 3" xfId="1510"/>
    <cellStyle name="Comma 23 3 10" xfId="1511"/>
    <cellStyle name="Comma 23 3 11" xfId="1512"/>
    <cellStyle name="Comma 23 3 12" xfId="1513"/>
    <cellStyle name="Comma 23 3 13" xfId="1514"/>
    <cellStyle name="Comma 23 3 14" xfId="1515"/>
    <cellStyle name="Comma 23 3 15" xfId="1516"/>
    <cellStyle name="Comma 23 3 16" xfId="1517"/>
    <cellStyle name="Comma 23 3 17" xfId="1518"/>
    <cellStyle name="Comma 23 3 18" xfId="1519"/>
    <cellStyle name="Comma 23 3 19" xfId="1520"/>
    <cellStyle name="Comma 23 3 2" xfId="1521"/>
    <cellStyle name="Comma 23 3 20" xfId="1522"/>
    <cellStyle name="Comma 23 3 21" xfId="1523"/>
    <cellStyle name="Comma 23 3 22" xfId="1524"/>
    <cellStyle name="Comma 23 3 3" xfId="1525"/>
    <cellStyle name="Comma 23 3 4" xfId="1526"/>
    <cellStyle name="Comma 23 3 5" xfId="1527"/>
    <cellStyle name="Comma 23 3 6" xfId="1528"/>
    <cellStyle name="Comma 23 3 7" xfId="1529"/>
    <cellStyle name="Comma 23 3 8" xfId="1530"/>
    <cellStyle name="Comma 23 3 9" xfId="1531"/>
    <cellStyle name="Comma 23 4" xfId="1532"/>
    <cellStyle name="Comma 23 4 10" xfId="1533"/>
    <cellStyle name="Comma 23 4 11" xfId="1534"/>
    <cellStyle name="Comma 23 4 12" xfId="1535"/>
    <cellStyle name="Comma 23 4 13" xfId="1536"/>
    <cellStyle name="Comma 23 4 14" xfId="1537"/>
    <cellStyle name="Comma 23 4 15" xfId="1538"/>
    <cellStyle name="Comma 23 4 16" xfId="1539"/>
    <cellStyle name="Comma 23 4 17" xfId="1540"/>
    <cellStyle name="Comma 23 4 18" xfId="1541"/>
    <cellStyle name="Comma 23 4 19" xfId="1542"/>
    <cellStyle name="Comma 23 4 2" xfId="1543"/>
    <cellStyle name="Comma 23 4 20" xfId="1544"/>
    <cellStyle name="Comma 23 4 21" xfId="1545"/>
    <cellStyle name="Comma 23 4 22" xfId="1546"/>
    <cellStyle name="Comma 23 4 3" xfId="1547"/>
    <cellStyle name="Comma 23 4 4" xfId="1548"/>
    <cellStyle name="Comma 23 4 5" xfId="1549"/>
    <cellStyle name="Comma 23 4 6" xfId="1550"/>
    <cellStyle name="Comma 23 4 7" xfId="1551"/>
    <cellStyle name="Comma 23 4 8" xfId="1552"/>
    <cellStyle name="Comma 23 4 9" xfId="1553"/>
    <cellStyle name="Comma 23 5" xfId="1554"/>
    <cellStyle name="Comma 23 5 10" xfId="1555"/>
    <cellStyle name="Comma 23 5 11" xfId="1556"/>
    <cellStyle name="Comma 23 5 12" xfId="1557"/>
    <cellStyle name="Comma 23 5 13" xfId="1558"/>
    <cellStyle name="Comma 23 5 14" xfId="1559"/>
    <cellStyle name="Comma 23 5 15" xfId="1560"/>
    <cellStyle name="Comma 23 5 16" xfId="1561"/>
    <cellStyle name="Comma 23 5 17" xfId="1562"/>
    <cellStyle name="Comma 23 5 18" xfId="1563"/>
    <cellStyle name="Comma 23 5 19" xfId="1564"/>
    <cellStyle name="Comma 23 5 2" xfId="1565"/>
    <cellStyle name="Comma 23 5 20" xfId="1566"/>
    <cellStyle name="Comma 23 5 21" xfId="1567"/>
    <cellStyle name="Comma 23 5 22" xfId="1568"/>
    <cellStyle name="Comma 23 5 3" xfId="1569"/>
    <cellStyle name="Comma 23 5 4" xfId="1570"/>
    <cellStyle name="Comma 23 5 5" xfId="1571"/>
    <cellStyle name="Comma 23 5 6" xfId="1572"/>
    <cellStyle name="Comma 23 5 7" xfId="1573"/>
    <cellStyle name="Comma 23 5 8" xfId="1574"/>
    <cellStyle name="Comma 23 5 9" xfId="1575"/>
    <cellStyle name="Comma 23 6" xfId="1576"/>
    <cellStyle name="Comma 23 6 10" xfId="1577"/>
    <cellStyle name="Comma 23 6 11" xfId="1578"/>
    <cellStyle name="Comma 23 6 12" xfId="1579"/>
    <cellStyle name="Comma 23 6 13" xfId="1580"/>
    <cellStyle name="Comma 23 6 14" xfId="1581"/>
    <cellStyle name="Comma 23 6 15" xfId="1582"/>
    <cellStyle name="Comma 23 6 16" xfId="1583"/>
    <cellStyle name="Comma 23 6 17" xfId="1584"/>
    <cellStyle name="Comma 23 6 18" xfId="1585"/>
    <cellStyle name="Comma 23 6 19" xfId="1586"/>
    <cellStyle name="Comma 23 6 2" xfId="1587"/>
    <cellStyle name="Comma 23 6 20" xfId="1588"/>
    <cellStyle name="Comma 23 6 21" xfId="1589"/>
    <cellStyle name="Comma 23 6 22" xfId="1590"/>
    <cellStyle name="Comma 23 6 3" xfId="1591"/>
    <cellStyle name="Comma 23 6 4" xfId="1592"/>
    <cellStyle name="Comma 23 6 5" xfId="1593"/>
    <cellStyle name="Comma 23 6 6" xfId="1594"/>
    <cellStyle name="Comma 23 6 7" xfId="1595"/>
    <cellStyle name="Comma 23 6 8" xfId="1596"/>
    <cellStyle name="Comma 23 6 9" xfId="1597"/>
    <cellStyle name="Comma 24" xfId="1598"/>
    <cellStyle name="Comma 24 2" xfId="1599"/>
    <cellStyle name="Comma 24 2 10" xfId="1600"/>
    <cellStyle name="Comma 24 2 11" xfId="1601"/>
    <cellStyle name="Comma 24 2 12" xfId="1602"/>
    <cellStyle name="Comma 24 2 13" xfId="1603"/>
    <cellStyle name="Comma 24 2 14" xfId="1604"/>
    <cellStyle name="Comma 24 2 15" xfId="1605"/>
    <cellStyle name="Comma 24 2 16" xfId="1606"/>
    <cellStyle name="Comma 24 2 17" xfId="1607"/>
    <cellStyle name="Comma 24 2 18" xfId="1608"/>
    <cellStyle name="Comma 24 2 19" xfId="1609"/>
    <cellStyle name="Comma 24 2 2" xfId="1610"/>
    <cellStyle name="Comma 24 2 20" xfId="1611"/>
    <cellStyle name="Comma 24 2 21" xfId="1612"/>
    <cellStyle name="Comma 24 2 22" xfId="1613"/>
    <cellStyle name="Comma 24 2 3" xfId="1614"/>
    <cellStyle name="Comma 24 2 4" xfId="1615"/>
    <cellStyle name="Comma 24 2 5" xfId="1616"/>
    <cellStyle name="Comma 24 2 6" xfId="1617"/>
    <cellStyle name="Comma 24 2 7" xfId="1618"/>
    <cellStyle name="Comma 24 2 8" xfId="1619"/>
    <cellStyle name="Comma 24 2 9" xfId="1620"/>
    <cellStyle name="Comma 24 3" xfId="1621"/>
    <cellStyle name="Comma 24 3 10" xfId="1622"/>
    <cellStyle name="Comma 24 3 11" xfId="1623"/>
    <cellStyle name="Comma 24 3 12" xfId="1624"/>
    <cellStyle name="Comma 24 3 13" xfId="1625"/>
    <cellStyle name="Comma 24 3 14" xfId="1626"/>
    <cellStyle name="Comma 24 3 15" xfId="1627"/>
    <cellStyle name="Comma 24 3 16" xfId="1628"/>
    <cellStyle name="Comma 24 3 17" xfId="1629"/>
    <cellStyle name="Comma 24 3 18" xfId="1630"/>
    <cellStyle name="Comma 24 3 19" xfId="1631"/>
    <cellStyle name="Comma 24 3 2" xfId="1632"/>
    <cellStyle name="Comma 24 3 20" xfId="1633"/>
    <cellStyle name="Comma 24 3 21" xfId="1634"/>
    <cellStyle name="Comma 24 3 22" xfId="1635"/>
    <cellStyle name="Comma 24 3 3" xfId="1636"/>
    <cellStyle name="Comma 24 3 4" xfId="1637"/>
    <cellStyle name="Comma 24 3 5" xfId="1638"/>
    <cellStyle name="Comma 24 3 6" xfId="1639"/>
    <cellStyle name="Comma 24 3 7" xfId="1640"/>
    <cellStyle name="Comma 24 3 8" xfId="1641"/>
    <cellStyle name="Comma 24 3 9" xfId="1642"/>
    <cellStyle name="Comma 24 4" xfId="1643"/>
    <cellStyle name="Comma 24 4 10" xfId="1644"/>
    <cellStyle name="Comma 24 4 11" xfId="1645"/>
    <cellStyle name="Comma 24 4 12" xfId="1646"/>
    <cellStyle name="Comma 24 4 13" xfId="1647"/>
    <cellStyle name="Comma 24 4 14" xfId="1648"/>
    <cellStyle name="Comma 24 4 15" xfId="1649"/>
    <cellStyle name="Comma 24 4 16" xfId="1650"/>
    <cellStyle name="Comma 24 4 17" xfId="1651"/>
    <cellStyle name="Comma 24 4 18" xfId="1652"/>
    <cellStyle name="Comma 24 4 19" xfId="1653"/>
    <cellStyle name="Comma 24 4 2" xfId="1654"/>
    <cellStyle name="Comma 24 4 20" xfId="1655"/>
    <cellStyle name="Comma 24 4 21" xfId="1656"/>
    <cellStyle name="Comma 24 4 22" xfId="1657"/>
    <cellStyle name="Comma 24 4 3" xfId="1658"/>
    <cellStyle name="Comma 24 4 4" xfId="1659"/>
    <cellStyle name="Comma 24 4 5" xfId="1660"/>
    <cellStyle name="Comma 24 4 6" xfId="1661"/>
    <cellStyle name="Comma 24 4 7" xfId="1662"/>
    <cellStyle name="Comma 24 4 8" xfId="1663"/>
    <cellStyle name="Comma 24 4 9" xfId="1664"/>
    <cellStyle name="Comma 24 5" xfId="1665"/>
    <cellStyle name="Comma 24 5 10" xfId="1666"/>
    <cellStyle name="Comma 24 5 11" xfId="1667"/>
    <cellStyle name="Comma 24 5 12" xfId="1668"/>
    <cellStyle name="Comma 24 5 13" xfId="1669"/>
    <cellStyle name="Comma 24 5 14" xfId="1670"/>
    <cellStyle name="Comma 24 5 15" xfId="1671"/>
    <cellStyle name="Comma 24 5 16" xfId="1672"/>
    <cellStyle name="Comma 24 5 17" xfId="1673"/>
    <cellStyle name="Comma 24 5 18" xfId="1674"/>
    <cellStyle name="Comma 24 5 19" xfId="1675"/>
    <cellStyle name="Comma 24 5 2" xfId="1676"/>
    <cellStyle name="Comma 24 5 20" xfId="1677"/>
    <cellStyle name="Comma 24 5 21" xfId="1678"/>
    <cellStyle name="Comma 24 5 22" xfId="1679"/>
    <cellStyle name="Comma 24 5 3" xfId="1680"/>
    <cellStyle name="Comma 24 5 4" xfId="1681"/>
    <cellStyle name="Comma 24 5 5" xfId="1682"/>
    <cellStyle name="Comma 24 5 6" xfId="1683"/>
    <cellStyle name="Comma 24 5 7" xfId="1684"/>
    <cellStyle name="Comma 24 5 8" xfId="1685"/>
    <cellStyle name="Comma 24 5 9" xfId="1686"/>
    <cellStyle name="Comma 24 6" xfId="1687"/>
    <cellStyle name="Comma 24 6 10" xfId="1688"/>
    <cellStyle name="Comma 24 6 11" xfId="1689"/>
    <cellStyle name="Comma 24 6 12" xfId="1690"/>
    <cellStyle name="Comma 24 6 13" xfId="1691"/>
    <cellStyle name="Comma 24 6 14" xfId="1692"/>
    <cellStyle name="Comma 24 6 15" xfId="1693"/>
    <cellStyle name="Comma 24 6 16" xfId="1694"/>
    <cellStyle name="Comma 24 6 17" xfId="1695"/>
    <cellStyle name="Comma 24 6 18" xfId="1696"/>
    <cellStyle name="Comma 24 6 19" xfId="1697"/>
    <cellStyle name="Comma 24 6 2" xfId="1698"/>
    <cellStyle name="Comma 24 6 20" xfId="1699"/>
    <cellStyle name="Comma 24 6 21" xfId="1700"/>
    <cellStyle name="Comma 24 6 22" xfId="1701"/>
    <cellStyle name="Comma 24 6 3" xfId="1702"/>
    <cellStyle name="Comma 24 6 4" xfId="1703"/>
    <cellStyle name="Comma 24 6 5" xfId="1704"/>
    <cellStyle name="Comma 24 6 6" xfId="1705"/>
    <cellStyle name="Comma 24 6 7" xfId="1706"/>
    <cellStyle name="Comma 24 6 8" xfId="1707"/>
    <cellStyle name="Comma 24 6 9" xfId="1708"/>
    <cellStyle name="Comma 25" xfId="1709"/>
    <cellStyle name="Comma 25 2" xfId="1710"/>
    <cellStyle name="Comma 25 2 10" xfId="1711"/>
    <cellStyle name="Comma 25 2 11" xfId="1712"/>
    <cellStyle name="Comma 25 2 12" xfId="1713"/>
    <cellStyle name="Comma 25 2 13" xfId="1714"/>
    <cellStyle name="Comma 25 2 14" xfId="1715"/>
    <cellStyle name="Comma 25 2 15" xfId="1716"/>
    <cellStyle name="Comma 25 2 16" xfId="1717"/>
    <cellStyle name="Comma 25 2 17" xfId="1718"/>
    <cellStyle name="Comma 25 2 18" xfId="1719"/>
    <cellStyle name="Comma 25 2 19" xfId="1720"/>
    <cellStyle name="Comma 25 2 2" xfId="1721"/>
    <cellStyle name="Comma 25 2 20" xfId="1722"/>
    <cellStyle name="Comma 25 2 21" xfId="1723"/>
    <cellStyle name="Comma 25 2 22" xfId="1724"/>
    <cellStyle name="Comma 25 2 3" xfId="1725"/>
    <cellStyle name="Comma 25 2 4" xfId="1726"/>
    <cellStyle name="Comma 25 2 5" xfId="1727"/>
    <cellStyle name="Comma 25 2 6" xfId="1728"/>
    <cellStyle name="Comma 25 2 7" xfId="1729"/>
    <cellStyle name="Comma 25 2 8" xfId="1730"/>
    <cellStyle name="Comma 25 2 9" xfId="1731"/>
    <cellStyle name="Comma 25 3" xfId="1732"/>
    <cellStyle name="Comma 25 3 10" xfId="1733"/>
    <cellStyle name="Comma 25 3 11" xfId="1734"/>
    <cellStyle name="Comma 25 3 12" xfId="1735"/>
    <cellStyle name="Comma 25 3 13" xfId="1736"/>
    <cellStyle name="Comma 25 3 14" xfId="1737"/>
    <cellStyle name="Comma 25 3 15" xfId="1738"/>
    <cellStyle name="Comma 25 3 16" xfId="1739"/>
    <cellStyle name="Comma 25 3 17" xfId="1740"/>
    <cellStyle name="Comma 25 3 18" xfId="1741"/>
    <cellStyle name="Comma 25 3 19" xfId="1742"/>
    <cellStyle name="Comma 25 3 2" xfId="1743"/>
    <cellStyle name="Comma 25 3 20" xfId="1744"/>
    <cellStyle name="Comma 25 3 21" xfId="1745"/>
    <cellStyle name="Comma 25 3 22" xfId="1746"/>
    <cellStyle name="Comma 25 3 3" xfId="1747"/>
    <cellStyle name="Comma 25 3 4" xfId="1748"/>
    <cellStyle name="Comma 25 3 5" xfId="1749"/>
    <cellStyle name="Comma 25 3 6" xfId="1750"/>
    <cellStyle name="Comma 25 3 7" xfId="1751"/>
    <cellStyle name="Comma 25 3 8" xfId="1752"/>
    <cellStyle name="Comma 25 3 9" xfId="1753"/>
    <cellStyle name="Comma 25 4" xfId="1754"/>
    <cellStyle name="Comma 25 4 10" xfId="1755"/>
    <cellStyle name="Comma 25 4 11" xfId="1756"/>
    <cellStyle name="Comma 25 4 12" xfId="1757"/>
    <cellStyle name="Comma 25 4 13" xfId="1758"/>
    <cellStyle name="Comma 25 4 14" xfId="1759"/>
    <cellStyle name="Comma 25 4 15" xfId="1760"/>
    <cellStyle name="Comma 25 4 16" xfId="1761"/>
    <cellStyle name="Comma 25 4 17" xfId="1762"/>
    <cellStyle name="Comma 25 4 18" xfId="1763"/>
    <cellStyle name="Comma 25 4 19" xfId="1764"/>
    <cellStyle name="Comma 25 4 2" xfId="1765"/>
    <cellStyle name="Comma 25 4 20" xfId="1766"/>
    <cellStyle name="Comma 25 4 21" xfId="1767"/>
    <cellStyle name="Comma 25 4 22" xfId="1768"/>
    <cellStyle name="Comma 25 4 3" xfId="1769"/>
    <cellStyle name="Comma 25 4 4" xfId="1770"/>
    <cellStyle name="Comma 25 4 5" xfId="1771"/>
    <cellStyle name="Comma 25 4 6" xfId="1772"/>
    <cellStyle name="Comma 25 4 7" xfId="1773"/>
    <cellStyle name="Comma 25 4 8" xfId="1774"/>
    <cellStyle name="Comma 25 4 9" xfId="1775"/>
    <cellStyle name="Comma 25 5" xfId="1776"/>
    <cellStyle name="Comma 25 5 10" xfId="1777"/>
    <cellStyle name="Comma 25 5 11" xfId="1778"/>
    <cellStyle name="Comma 25 5 12" xfId="1779"/>
    <cellStyle name="Comma 25 5 13" xfId="1780"/>
    <cellStyle name="Comma 25 5 14" xfId="1781"/>
    <cellStyle name="Comma 25 5 15" xfId="1782"/>
    <cellStyle name="Comma 25 5 16" xfId="1783"/>
    <cellStyle name="Comma 25 5 17" xfId="1784"/>
    <cellStyle name="Comma 25 5 18" xfId="1785"/>
    <cellStyle name="Comma 25 5 19" xfId="1786"/>
    <cellStyle name="Comma 25 5 2" xfId="1787"/>
    <cellStyle name="Comma 25 5 20" xfId="1788"/>
    <cellStyle name="Comma 25 5 21" xfId="1789"/>
    <cellStyle name="Comma 25 5 22" xfId="1790"/>
    <cellStyle name="Comma 25 5 3" xfId="1791"/>
    <cellStyle name="Comma 25 5 4" xfId="1792"/>
    <cellStyle name="Comma 25 5 5" xfId="1793"/>
    <cellStyle name="Comma 25 5 6" xfId="1794"/>
    <cellStyle name="Comma 25 5 7" xfId="1795"/>
    <cellStyle name="Comma 25 5 8" xfId="1796"/>
    <cellStyle name="Comma 25 5 9" xfId="1797"/>
    <cellStyle name="Comma 25 6" xfId="1798"/>
    <cellStyle name="Comma 25 6 10" xfId="1799"/>
    <cellStyle name="Comma 25 6 11" xfId="1800"/>
    <cellStyle name="Comma 25 6 12" xfId="1801"/>
    <cellStyle name="Comma 25 6 13" xfId="1802"/>
    <cellStyle name="Comma 25 6 14" xfId="1803"/>
    <cellStyle name="Comma 25 6 15" xfId="1804"/>
    <cellStyle name="Comma 25 6 16" xfId="1805"/>
    <cellStyle name="Comma 25 6 17" xfId="1806"/>
    <cellStyle name="Comma 25 6 18" xfId="1807"/>
    <cellStyle name="Comma 25 6 19" xfId="1808"/>
    <cellStyle name="Comma 25 6 2" xfId="1809"/>
    <cellStyle name="Comma 25 6 20" xfId="1810"/>
    <cellStyle name="Comma 25 6 21" xfId="1811"/>
    <cellStyle name="Comma 25 6 22" xfId="1812"/>
    <cellStyle name="Comma 25 6 3" xfId="1813"/>
    <cellStyle name="Comma 25 6 4" xfId="1814"/>
    <cellStyle name="Comma 25 6 5" xfId="1815"/>
    <cellStyle name="Comma 25 6 6" xfId="1816"/>
    <cellStyle name="Comma 25 6 7" xfId="1817"/>
    <cellStyle name="Comma 25 6 8" xfId="1818"/>
    <cellStyle name="Comma 25 6 9" xfId="1819"/>
    <cellStyle name="Comma 26" xfId="1820"/>
    <cellStyle name="Comma 26 2" xfId="1821"/>
    <cellStyle name="Comma 26 2 10" xfId="1822"/>
    <cellStyle name="Comma 26 2 11" xfId="1823"/>
    <cellStyle name="Comma 26 2 12" xfId="1824"/>
    <cellStyle name="Comma 26 2 13" xfId="1825"/>
    <cellStyle name="Comma 26 2 14" xfId="1826"/>
    <cellStyle name="Comma 26 2 15" xfId="1827"/>
    <cellStyle name="Comma 26 2 16" xfId="1828"/>
    <cellStyle name="Comma 26 2 17" xfId="1829"/>
    <cellStyle name="Comma 26 2 18" xfId="1830"/>
    <cellStyle name="Comma 26 2 19" xfId="1831"/>
    <cellStyle name="Comma 26 2 2" xfId="1832"/>
    <cellStyle name="Comma 26 2 20" xfId="1833"/>
    <cellStyle name="Comma 26 2 21" xfId="1834"/>
    <cellStyle name="Comma 26 2 22" xfId="1835"/>
    <cellStyle name="Comma 26 2 3" xfId="1836"/>
    <cellStyle name="Comma 26 2 4" xfId="1837"/>
    <cellStyle name="Comma 26 2 5" xfId="1838"/>
    <cellStyle name="Comma 26 2 6" xfId="1839"/>
    <cellStyle name="Comma 26 2 7" xfId="1840"/>
    <cellStyle name="Comma 26 2 8" xfId="1841"/>
    <cellStyle name="Comma 26 2 9" xfId="1842"/>
    <cellStyle name="Comma 26 3" xfId="1843"/>
    <cellStyle name="Comma 26 3 10" xfId="1844"/>
    <cellStyle name="Comma 26 3 11" xfId="1845"/>
    <cellStyle name="Comma 26 3 12" xfId="1846"/>
    <cellStyle name="Comma 26 3 13" xfId="1847"/>
    <cellStyle name="Comma 26 3 14" xfId="1848"/>
    <cellStyle name="Comma 26 3 15" xfId="1849"/>
    <cellStyle name="Comma 26 3 16" xfId="1850"/>
    <cellStyle name="Comma 26 3 17" xfId="1851"/>
    <cellStyle name="Comma 26 3 18" xfId="1852"/>
    <cellStyle name="Comma 26 3 19" xfId="1853"/>
    <cellStyle name="Comma 26 3 2" xfId="1854"/>
    <cellStyle name="Comma 26 3 20" xfId="1855"/>
    <cellStyle name="Comma 26 3 21" xfId="1856"/>
    <cellStyle name="Comma 26 3 22" xfId="1857"/>
    <cellStyle name="Comma 26 3 3" xfId="1858"/>
    <cellStyle name="Comma 26 3 4" xfId="1859"/>
    <cellStyle name="Comma 26 3 5" xfId="1860"/>
    <cellStyle name="Comma 26 3 6" xfId="1861"/>
    <cellStyle name="Comma 26 3 7" xfId="1862"/>
    <cellStyle name="Comma 26 3 8" xfId="1863"/>
    <cellStyle name="Comma 26 3 9" xfId="1864"/>
    <cellStyle name="Comma 26 4" xfId="1865"/>
    <cellStyle name="Comma 26 4 10" xfId="1866"/>
    <cellStyle name="Comma 26 4 11" xfId="1867"/>
    <cellStyle name="Comma 26 4 12" xfId="1868"/>
    <cellStyle name="Comma 26 4 13" xfId="1869"/>
    <cellStyle name="Comma 26 4 14" xfId="1870"/>
    <cellStyle name="Comma 26 4 15" xfId="1871"/>
    <cellStyle name="Comma 26 4 16" xfId="1872"/>
    <cellStyle name="Comma 26 4 17" xfId="1873"/>
    <cellStyle name="Comma 26 4 18" xfId="1874"/>
    <cellStyle name="Comma 26 4 19" xfId="1875"/>
    <cellStyle name="Comma 26 4 2" xfId="1876"/>
    <cellStyle name="Comma 26 4 20" xfId="1877"/>
    <cellStyle name="Comma 26 4 21" xfId="1878"/>
    <cellStyle name="Comma 26 4 22" xfId="1879"/>
    <cellStyle name="Comma 26 4 3" xfId="1880"/>
    <cellStyle name="Comma 26 4 4" xfId="1881"/>
    <cellStyle name="Comma 26 4 5" xfId="1882"/>
    <cellStyle name="Comma 26 4 6" xfId="1883"/>
    <cellStyle name="Comma 26 4 7" xfId="1884"/>
    <cellStyle name="Comma 26 4 8" xfId="1885"/>
    <cellStyle name="Comma 26 4 9" xfId="1886"/>
    <cellStyle name="Comma 26 5" xfId="1887"/>
    <cellStyle name="Comma 26 5 10" xfId="1888"/>
    <cellStyle name="Comma 26 5 11" xfId="1889"/>
    <cellStyle name="Comma 26 5 12" xfId="1890"/>
    <cellStyle name="Comma 26 5 13" xfId="1891"/>
    <cellStyle name="Comma 26 5 14" xfId="1892"/>
    <cellStyle name="Comma 26 5 15" xfId="1893"/>
    <cellStyle name="Comma 26 5 16" xfId="1894"/>
    <cellStyle name="Comma 26 5 17" xfId="1895"/>
    <cellStyle name="Comma 26 5 18" xfId="1896"/>
    <cellStyle name="Comma 26 5 19" xfId="1897"/>
    <cellStyle name="Comma 26 5 2" xfId="1898"/>
    <cellStyle name="Comma 26 5 20" xfId="1899"/>
    <cellStyle name="Comma 26 5 21" xfId="1900"/>
    <cellStyle name="Comma 26 5 22" xfId="1901"/>
    <cellStyle name="Comma 26 5 3" xfId="1902"/>
    <cellStyle name="Comma 26 5 4" xfId="1903"/>
    <cellStyle name="Comma 26 5 5" xfId="1904"/>
    <cellStyle name="Comma 26 5 6" xfId="1905"/>
    <cellStyle name="Comma 26 5 7" xfId="1906"/>
    <cellStyle name="Comma 26 5 8" xfId="1907"/>
    <cellStyle name="Comma 26 5 9" xfId="1908"/>
    <cellStyle name="Comma 26 6" xfId="1909"/>
    <cellStyle name="Comma 26 6 10" xfId="1910"/>
    <cellStyle name="Comma 26 6 11" xfId="1911"/>
    <cellStyle name="Comma 26 6 12" xfId="1912"/>
    <cellStyle name="Comma 26 6 13" xfId="1913"/>
    <cellStyle name="Comma 26 6 14" xfId="1914"/>
    <cellStyle name="Comma 26 6 15" xfId="1915"/>
    <cellStyle name="Comma 26 6 16" xfId="1916"/>
    <cellStyle name="Comma 26 6 17" xfId="1917"/>
    <cellStyle name="Comma 26 6 18" xfId="1918"/>
    <cellStyle name="Comma 26 6 19" xfId="1919"/>
    <cellStyle name="Comma 26 6 2" xfId="1920"/>
    <cellStyle name="Comma 26 6 20" xfId="1921"/>
    <cellStyle name="Comma 26 6 21" xfId="1922"/>
    <cellStyle name="Comma 26 6 22" xfId="1923"/>
    <cellStyle name="Comma 26 6 3" xfId="1924"/>
    <cellStyle name="Comma 26 6 4" xfId="1925"/>
    <cellStyle name="Comma 26 6 5" xfId="1926"/>
    <cellStyle name="Comma 26 6 6" xfId="1927"/>
    <cellStyle name="Comma 26 6 7" xfId="1928"/>
    <cellStyle name="Comma 26 6 8" xfId="1929"/>
    <cellStyle name="Comma 26 6 9" xfId="1930"/>
    <cellStyle name="Comma 27" xfId="1931"/>
    <cellStyle name="Comma 27 10" xfId="1932"/>
    <cellStyle name="Comma 27 11" xfId="1933"/>
    <cellStyle name="Comma 27 12" xfId="1934"/>
    <cellStyle name="Comma 27 13" xfId="1935"/>
    <cellStyle name="Comma 27 14" xfId="1936"/>
    <cellStyle name="Comma 27 15" xfId="1937"/>
    <cellStyle name="Comma 27 16" xfId="1938"/>
    <cellStyle name="Comma 27 17" xfId="1939"/>
    <cellStyle name="Comma 27 18" xfId="1940"/>
    <cellStyle name="Comma 27 19" xfId="1941"/>
    <cellStyle name="Comma 27 2" xfId="1942"/>
    <cellStyle name="Comma 27 2 10" xfId="1943"/>
    <cellStyle name="Comma 27 2 11" xfId="1944"/>
    <cellStyle name="Comma 27 2 12" xfId="1945"/>
    <cellStyle name="Comma 27 2 13" xfId="1946"/>
    <cellStyle name="Comma 27 2 14" xfId="1947"/>
    <cellStyle name="Comma 27 2 15" xfId="1948"/>
    <cellStyle name="Comma 27 2 16" xfId="1949"/>
    <cellStyle name="Comma 27 2 17" xfId="1950"/>
    <cellStyle name="Comma 27 2 18" xfId="1951"/>
    <cellStyle name="Comma 27 2 19" xfId="1952"/>
    <cellStyle name="Comma 27 2 2" xfId="1953"/>
    <cellStyle name="Comma 27 2 20" xfId="1954"/>
    <cellStyle name="Comma 27 2 21" xfId="1955"/>
    <cellStyle name="Comma 27 2 22" xfId="1956"/>
    <cellStyle name="Comma 27 2 3" xfId="1957"/>
    <cellStyle name="Comma 27 2 4" xfId="1958"/>
    <cellStyle name="Comma 27 2 5" xfId="1959"/>
    <cellStyle name="Comma 27 2 6" xfId="1960"/>
    <cellStyle name="Comma 27 2 7" xfId="1961"/>
    <cellStyle name="Comma 27 2 8" xfId="1962"/>
    <cellStyle name="Comma 27 2 9" xfId="1963"/>
    <cellStyle name="Comma 27 20" xfId="1964"/>
    <cellStyle name="Comma 27 21" xfId="1965"/>
    <cellStyle name="Comma 27 22" xfId="1966"/>
    <cellStyle name="Comma 27 23" xfId="1967"/>
    <cellStyle name="Comma 27 24" xfId="1968"/>
    <cellStyle name="Comma 27 25" xfId="1969"/>
    <cellStyle name="Comma 27 26" xfId="1970"/>
    <cellStyle name="Comma 27 27" xfId="1971"/>
    <cellStyle name="Comma 27 3" xfId="1972"/>
    <cellStyle name="Comma 27 3 10" xfId="1973"/>
    <cellStyle name="Comma 27 3 11" xfId="1974"/>
    <cellStyle name="Comma 27 3 12" xfId="1975"/>
    <cellStyle name="Comma 27 3 13" xfId="1976"/>
    <cellStyle name="Comma 27 3 14" xfId="1977"/>
    <cellStyle name="Comma 27 3 15" xfId="1978"/>
    <cellStyle name="Comma 27 3 16" xfId="1979"/>
    <cellStyle name="Comma 27 3 17" xfId="1980"/>
    <cellStyle name="Comma 27 3 18" xfId="1981"/>
    <cellStyle name="Comma 27 3 19" xfId="1982"/>
    <cellStyle name="Comma 27 3 2" xfId="1983"/>
    <cellStyle name="Comma 27 3 20" xfId="1984"/>
    <cellStyle name="Comma 27 3 21" xfId="1985"/>
    <cellStyle name="Comma 27 3 22" xfId="1986"/>
    <cellStyle name="Comma 27 3 3" xfId="1987"/>
    <cellStyle name="Comma 27 3 4" xfId="1988"/>
    <cellStyle name="Comma 27 3 5" xfId="1989"/>
    <cellStyle name="Comma 27 3 6" xfId="1990"/>
    <cellStyle name="Comma 27 3 7" xfId="1991"/>
    <cellStyle name="Comma 27 3 8" xfId="1992"/>
    <cellStyle name="Comma 27 3 9" xfId="1993"/>
    <cellStyle name="Comma 27 4" xfId="1994"/>
    <cellStyle name="Comma 27 4 10" xfId="1995"/>
    <cellStyle name="Comma 27 4 11" xfId="1996"/>
    <cellStyle name="Comma 27 4 12" xfId="1997"/>
    <cellStyle name="Comma 27 4 13" xfId="1998"/>
    <cellStyle name="Comma 27 4 14" xfId="1999"/>
    <cellStyle name="Comma 27 4 15" xfId="2000"/>
    <cellStyle name="Comma 27 4 16" xfId="2001"/>
    <cellStyle name="Comma 27 4 17" xfId="2002"/>
    <cellStyle name="Comma 27 4 18" xfId="2003"/>
    <cellStyle name="Comma 27 4 19" xfId="2004"/>
    <cellStyle name="Comma 27 4 2" xfId="2005"/>
    <cellStyle name="Comma 27 4 20" xfId="2006"/>
    <cellStyle name="Comma 27 4 21" xfId="2007"/>
    <cellStyle name="Comma 27 4 22" xfId="2008"/>
    <cellStyle name="Comma 27 4 3" xfId="2009"/>
    <cellStyle name="Comma 27 4 4" xfId="2010"/>
    <cellStyle name="Comma 27 4 5" xfId="2011"/>
    <cellStyle name="Comma 27 4 6" xfId="2012"/>
    <cellStyle name="Comma 27 4 7" xfId="2013"/>
    <cellStyle name="Comma 27 4 8" xfId="2014"/>
    <cellStyle name="Comma 27 4 9" xfId="2015"/>
    <cellStyle name="Comma 27 5" xfId="2016"/>
    <cellStyle name="Comma 27 5 10" xfId="2017"/>
    <cellStyle name="Comma 27 5 11" xfId="2018"/>
    <cellStyle name="Comma 27 5 12" xfId="2019"/>
    <cellStyle name="Comma 27 5 13" xfId="2020"/>
    <cellStyle name="Comma 27 5 14" xfId="2021"/>
    <cellStyle name="Comma 27 5 15" xfId="2022"/>
    <cellStyle name="Comma 27 5 16" xfId="2023"/>
    <cellStyle name="Comma 27 5 17" xfId="2024"/>
    <cellStyle name="Comma 27 5 18" xfId="2025"/>
    <cellStyle name="Comma 27 5 19" xfId="2026"/>
    <cellStyle name="Comma 27 5 2" xfId="2027"/>
    <cellStyle name="Comma 27 5 20" xfId="2028"/>
    <cellStyle name="Comma 27 5 21" xfId="2029"/>
    <cellStyle name="Comma 27 5 22" xfId="2030"/>
    <cellStyle name="Comma 27 5 3" xfId="2031"/>
    <cellStyle name="Comma 27 5 4" xfId="2032"/>
    <cellStyle name="Comma 27 5 5" xfId="2033"/>
    <cellStyle name="Comma 27 5 6" xfId="2034"/>
    <cellStyle name="Comma 27 5 7" xfId="2035"/>
    <cellStyle name="Comma 27 5 8" xfId="2036"/>
    <cellStyle name="Comma 27 5 9" xfId="2037"/>
    <cellStyle name="Comma 27 6" xfId="2038"/>
    <cellStyle name="Comma 27 6 10" xfId="2039"/>
    <cellStyle name="Comma 27 6 11" xfId="2040"/>
    <cellStyle name="Comma 27 6 12" xfId="2041"/>
    <cellStyle name="Comma 27 6 13" xfId="2042"/>
    <cellStyle name="Comma 27 6 14" xfId="2043"/>
    <cellStyle name="Comma 27 6 15" xfId="2044"/>
    <cellStyle name="Comma 27 6 16" xfId="2045"/>
    <cellStyle name="Comma 27 6 17" xfId="2046"/>
    <cellStyle name="Comma 27 6 18" xfId="2047"/>
    <cellStyle name="Comma 27 6 19" xfId="2048"/>
    <cellStyle name="Comma 27 6 2" xfId="2049"/>
    <cellStyle name="Comma 27 6 20" xfId="2050"/>
    <cellStyle name="Comma 27 6 21" xfId="2051"/>
    <cellStyle name="Comma 27 6 22" xfId="2052"/>
    <cellStyle name="Comma 27 6 3" xfId="2053"/>
    <cellStyle name="Comma 27 6 4" xfId="2054"/>
    <cellStyle name="Comma 27 6 5" xfId="2055"/>
    <cellStyle name="Comma 27 6 6" xfId="2056"/>
    <cellStyle name="Comma 27 6 7" xfId="2057"/>
    <cellStyle name="Comma 27 6 8" xfId="2058"/>
    <cellStyle name="Comma 27 6 9" xfId="2059"/>
    <cellStyle name="Comma 27 7" xfId="2060"/>
    <cellStyle name="Comma 27 8" xfId="2061"/>
    <cellStyle name="Comma 27 9" xfId="2062"/>
    <cellStyle name="Comma 28" xfId="2063"/>
    <cellStyle name="Comma 29" xfId="2064"/>
    <cellStyle name="Comma 29 10" xfId="2065"/>
    <cellStyle name="Comma 29 11" xfId="2066"/>
    <cellStyle name="Comma 29 12" xfId="2067"/>
    <cellStyle name="Comma 29 13" xfId="2068"/>
    <cellStyle name="Comma 29 14" xfId="2069"/>
    <cellStyle name="Comma 29 15" xfId="2070"/>
    <cellStyle name="Comma 29 16" xfId="2071"/>
    <cellStyle name="Comma 29 17" xfId="2072"/>
    <cellStyle name="Comma 29 18" xfId="2073"/>
    <cellStyle name="Comma 29 19" xfId="2074"/>
    <cellStyle name="Comma 29 2" xfId="2075"/>
    <cellStyle name="Comma 29 2 10" xfId="2076"/>
    <cellStyle name="Comma 29 2 11" xfId="2077"/>
    <cellStyle name="Comma 29 2 12" xfId="2078"/>
    <cellStyle name="Comma 29 2 13" xfId="2079"/>
    <cellStyle name="Comma 29 2 14" xfId="2080"/>
    <cellStyle name="Comma 29 2 15" xfId="2081"/>
    <cellStyle name="Comma 29 2 16" xfId="2082"/>
    <cellStyle name="Comma 29 2 17" xfId="2083"/>
    <cellStyle name="Comma 29 2 18" xfId="2084"/>
    <cellStyle name="Comma 29 2 19" xfId="2085"/>
    <cellStyle name="Comma 29 2 2" xfId="2086"/>
    <cellStyle name="Comma 29 2 20" xfId="2087"/>
    <cellStyle name="Comma 29 2 21" xfId="2088"/>
    <cellStyle name="Comma 29 2 22" xfId="2089"/>
    <cellStyle name="Comma 29 2 3" xfId="2090"/>
    <cellStyle name="Comma 29 2 4" xfId="2091"/>
    <cellStyle name="Comma 29 2 5" xfId="2092"/>
    <cellStyle name="Comma 29 2 6" xfId="2093"/>
    <cellStyle name="Comma 29 2 7" xfId="2094"/>
    <cellStyle name="Comma 29 2 8" xfId="2095"/>
    <cellStyle name="Comma 29 2 9" xfId="2096"/>
    <cellStyle name="Comma 29 20" xfId="2097"/>
    <cellStyle name="Comma 29 21" xfId="2098"/>
    <cellStyle name="Comma 29 22" xfId="2099"/>
    <cellStyle name="Comma 29 23" xfId="2100"/>
    <cellStyle name="Comma 29 3" xfId="2101"/>
    <cellStyle name="Comma 29 4" xfId="2102"/>
    <cellStyle name="Comma 29 5" xfId="2103"/>
    <cellStyle name="Comma 29 6" xfId="2104"/>
    <cellStyle name="Comma 29 7" xfId="2105"/>
    <cellStyle name="Comma 29 8" xfId="2106"/>
    <cellStyle name="Comma 29 9" xfId="2107"/>
    <cellStyle name="Comma 3" xfId="3"/>
    <cellStyle name="Comma 3 10" xfId="2108"/>
    <cellStyle name="Comma 3 100" xfId="2109"/>
    <cellStyle name="Comma 3 101" xfId="2110"/>
    <cellStyle name="Comma 3 102" xfId="2111"/>
    <cellStyle name="Comma 3 103" xfId="2112"/>
    <cellStyle name="Comma 3 104" xfId="2113"/>
    <cellStyle name="Comma 3 105" xfId="2114"/>
    <cellStyle name="Comma 3 106" xfId="2115"/>
    <cellStyle name="Comma 3 107" xfId="2116"/>
    <cellStyle name="Comma 3 108" xfId="2117"/>
    <cellStyle name="Comma 3 109" xfId="2118"/>
    <cellStyle name="Comma 3 11" xfId="2119"/>
    <cellStyle name="Comma 3 110" xfId="2120"/>
    <cellStyle name="Comma 3 111" xfId="2121"/>
    <cellStyle name="Comma 3 112" xfId="2122"/>
    <cellStyle name="Comma 3 113" xfId="2123"/>
    <cellStyle name="Comma 3 114" xfId="2124"/>
    <cellStyle name="Comma 3 115" xfId="2125"/>
    <cellStyle name="Comma 3 116" xfId="2126"/>
    <cellStyle name="Comma 3 117" xfId="2127"/>
    <cellStyle name="Comma 3 118" xfId="2128"/>
    <cellStyle name="Comma 3 119" xfId="2129"/>
    <cellStyle name="Comma 3 12" xfId="2130"/>
    <cellStyle name="Comma 3 12 10" xfId="2131"/>
    <cellStyle name="Comma 3 12 11" xfId="2132"/>
    <cellStyle name="Comma 3 12 12" xfId="2133"/>
    <cellStyle name="Comma 3 12 13" xfId="2134"/>
    <cellStyle name="Comma 3 12 14" xfId="2135"/>
    <cellStyle name="Comma 3 12 15" xfId="2136"/>
    <cellStyle name="Comma 3 12 16" xfId="2137"/>
    <cellStyle name="Comma 3 12 17" xfId="2138"/>
    <cellStyle name="Comma 3 12 18" xfId="2139"/>
    <cellStyle name="Comma 3 12 19" xfId="2140"/>
    <cellStyle name="Comma 3 12 2" xfId="2141"/>
    <cellStyle name="Comma 3 12 2 10" xfId="2142"/>
    <cellStyle name="Comma 3 12 2 11" xfId="2143"/>
    <cellStyle name="Comma 3 12 2 12" xfId="2144"/>
    <cellStyle name="Comma 3 12 2 13" xfId="2145"/>
    <cellStyle name="Comma 3 12 2 14" xfId="2146"/>
    <cellStyle name="Comma 3 12 2 15" xfId="2147"/>
    <cellStyle name="Comma 3 12 2 16" xfId="2148"/>
    <cellStyle name="Comma 3 12 2 17" xfId="2149"/>
    <cellStyle name="Comma 3 12 2 18" xfId="2150"/>
    <cellStyle name="Comma 3 12 2 19" xfId="2151"/>
    <cellStyle name="Comma 3 12 2 2" xfId="2152"/>
    <cellStyle name="Comma 3 12 2 20" xfId="2153"/>
    <cellStyle name="Comma 3 12 2 21" xfId="2154"/>
    <cellStyle name="Comma 3 12 2 22" xfId="2155"/>
    <cellStyle name="Comma 3 12 2 23" xfId="2156"/>
    <cellStyle name="Comma 3 12 2 24" xfId="2157"/>
    <cellStyle name="Comma 3 12 2 25" xfId="2158"/>
    <cellStyle name="Comma 3 12 2 26" xfId="2159"/>
    <cellStyle name="Comma 3 12 2 27" xfId="2160"/>
    <cellStyle name="Comma 3 12 2 28" xfId="2161"/>
    <cellStyle name="Comma 3 12 2 29" xfId="2162"/>
    <cellStyle name="Comma 3 12 2 3" xfId="2163"/>
    <cellStyle name="Comma 3 12 2 30" xfId="2164"/>
    <cellStyle name="Comma 3 12 2 31" xfId="2165"/>
    <cellStyle name="Comma 3 12 2 32" xfId="2166"/>
    <cellStyle name="Comma 3 12 2 33" xfId="2167"/>
    <cellStyle name="Comma 3 12 2 34" xfId="2168"/>
    <cellStyle name="Comma 3 12 2 35" xfId="2169"/>
    <cellStyle name="Comma 3 12 2 36" xfId="2170"/>
    <cellStyle name="Comma 3 12 2 37" xfId="2171"/>
    <cellStyle name="Comma 3 12 2 4" xfId="2172"/>
    <cellStyle name="Comma 3 12 2 5" xfId="2173"/>
    <cellStyle name="Comma 3 12 2 6" xfId="2174"/>
    <cellStyle name="Comma 3 12 2 7" xfId="2175"/>
    <cellStyle name="Comma 3 12 2 8" xfId="2176"/>
    <cellStyle name="Comma 3 12 2 9" xfId="2177"/>
    <cellStyle name="Comma 3 12 20" xfId="2178"/>
    <cellStyle name="Comma 3 12 21" xfId="2179"/>
    <cellStyle name="Comma 3 12 22" xfId="2180"/>
    <cellStyle name="Comma 3 12 23" xfId="2181"/>
    <cellStyle name="Comma 3 12 24" xfId="2182"/>
    <cellStyle name="Comma 3 12 25" xfId="2183"/>
    <cellStyle name="Comma 3 12 26" xfId="2184"/>
    <cellStyle name="Comma 3 12 27" xfId="2185"/>
    <cellStyle name="Comma 3 12 28" xfId="2186"/>
    <cellStyle name="Comma 3 12 29" xfId="2187"/>
    <cellStyle name="Comma 3 12 3" xfId="2188"/>
    <cellStyle name="Comma 3 12 3 10" xfId="2189"/>
    <cellStyle name="Comma 3 12 3 11" xfId="2190"/>
    <cellStyle name="Comma 3 12 3 12" xfId="2191"/>
    <cellStyle name="Comma 3 12 3 13" xfId="2192"/>
    <cellStyle name="Comma 3 12 3 14" xfId="2193"/>
    <cellStyle name="Comma 3 12 3 15" xfId="2194"/>
    <cellStyle name="Comma 3 12 3 16" xfId="2195"/>
    <cellStyle name="Comma 3 12 3 17" xfId="2196"/>
    <cellStyle name="Comma 3 12 3 18" xfId="2197"/>
    <cellStyle name="Comma 3 12 3 19" xfId="2198"/>
    <cellStyle name="Comma 3 12 3 2" xfId="2199"/>
    <cellStyle name="Comma 3 12 3 20" xfId="2200"/>
    <cellStyle name="Comma 3 12 3 21" xfId="2201"/>
    <cellStyle name="Comma 3 12 3 22" xfId="2202"/>
    <cellStyle name="Comma 3 12 3 3" xfId="2203"/>
    <cellStyle name="Comma 3 12 3 4" xfId="2204"/>
    <cellStyle name="Comma 3 12 3 5" xfId="2205"/>
    <cellStyle name="Comma 3 12 3 6" xfId="2206"/>
    <cellStyle name="Comma 3 12 3 7" xfId="2207"/>
    <cellStyle name="Comma 3 12 3 8" xfId="2208"/>
    <cellStyle name="Comma 3 12 3 9" xfId="2209"/>
    <cellStyle name="Comma 3 12 30" xfId="2210"/>
    <cellStyle name="Comma 3 12 31" xfId="2211"/>
    <cellStyle name="Comma 3 12 32" xfId="2212"/>
    <cellStyle name="Comma 3 12 33" xfId="2213"/>
    <cellStyle name="Comma 3 12 34" xfId="2214"/>
    <cellStyle name="Comma 3 12 35" xfId="2215"/>
    <cellStyle name="Comma 3 12 36" xfId="2216"/>
    <cellStyle name="Comma 3 12 37" xfId="2217"/>
    <cellStyle name="Comma 3 12 4" xfId="2218"/>
    <cellStyle name="Comma 3 12 4 10" xfId="2219"/>
    <cellStyle name="Comma 3 12 4 11" xfId="2220"/>
    <cellStyle name="Comma 3 12 4 12" xfId="2221"/>
    <cellStyle name="Comma 3 12 4 13" xfId="2222"/>
    <cellStyle name="Comma 3 12 4 14" xfId="2223"/>
    <cellStyle name="Comma 3 12 4 15" xfId="2224"/>
    <cellStyle name="Comma 3 12 4 16" xfId="2225"/>
    <cellStyle name="Comma 3 12 4 17" xfId="2226"/>
    <cellStyle name="Comma 3 12 4 18" xfId="2227"/>
    <cellStyle name="Comma 3 12 4 19" xfId="2228"/>
    <cellStyle name="Comma 3 12 4 2" xfId="2229"/>
    <cellStyle name="Comma 3 12 4 20" xfId="2230"/>
    <cellStyle name="Comma 3 12 4 21" xfId="2231"/>
    <cellStyle name="Comma 3 12 4 22" xfId="2232"/>
    <cellStyle name="Comma 3 12 4 3" xfId="2233"/>
    <cellStyle name="Comma 3 12 4 4" xfId="2234"/>
    <cellStyle name="Comma 3 12 4 5" xfId="2235"/>
    <cellStyle name="Comma 3 12 4 6" xfId="2236"/>
    <cellStyle name="Comma 3 12 4 7" xfId="2237"/>
    <cellStyle name="Comma 3 12 4 8" xfId="2238"/>
    <cellStyle name="Comma 3 12 4 9" xfId="2239"/>
    <cellStyle name="Comma 3 12 5" xfId="2240"/>
    <cellStyle name="Comma 3 12 5 10" xfId="2241"/>
    <cellStyle name="Comma 3 12 5 11" xfId="2242"/>
    <cellStyle name="Comma 3 12 5 12" xfId="2243"/>
    <cellStyle name="Comma 3 12 5 13" xfId="2244"/>
    <cellStyle name="Comma 3 12 5 14" xfId="2245"/>
    <cellStyle name="Comma 3 12 5 15" xfId="2246"/>
    <cellStyle name="Comma 3 12 5 16" xfId="2247"/>
    <cellStyle name="Comma 3 12 5 17" xfId="2248"/>
    <cellStyle name="Comma 3 12 5 18" xfId="2249"/>
    <cellStyle name="Comma 3 12 5 19" xfId="2250"/>
    <cellStyle name="Comma 3 12 5 2" xfId="2251"/>
    <cellStyle name="Comma 3 12 5 20" xfId="2252"/>
    <cellStyle name="Comma 3 12 5 21" xfId="2253"/>
    <cellStyle name="Comma 3 12 5 22" xfId="2254"/>
    <cellStyle name="Comma 3 12 5 3" xfId="2255"/>
    <cellStyle name="Comma 3 12 5 4" xfId="2256"/>
    <cellStyle name="Comma 3 12 5 5" xfId="2257"/>
    <cellStyle name="Comma 3 12 5 6" xfId="2258"/>
    <cellStyle name="Comma 3 12 5 7" xfId="2259"/>
    <cellStyle name="Comma 3 12 5 8" xfId="2260"/>
    <cellStyle name="Comma 3 12 5 9" xfId="2261"/>
    <cellStyle name="Comma 3 12 6" xfId="2262"/>
    <cellStyle name="Comma 3 12 6 10" xfId="2263"/>
    <cellStyle name="Comma 3 12 6 11" xfId="2264"/>
    <cellStyle name="Comma 3 12 6 12" xfId="2265"/>
    <cellStyle name="Comma 3 12 6 13" xfId="2266"/>
    <cellStyle name="Comma 3 12 6 14" xfId="2267"/>
    <cellStyle name="Comma 3 12 6 15" xfId="2268"/>
    <cellStyle name="Comma 3 12 6 16" xfId="2269"/>
    <cellStyle name="Comma 3 12 6 17" xfId="2270"/>
    <cellStyle name="Comma 3 12 6 18" xfId="2271"/>
    <cellStyle name="Comma 3 12 6 19" xfId="2272"/>
    <cellStyle name="Comma 3 12 6 2" xfId="2273"/>
    <cellStyle name="Comma 3 12 6 20" xfId="2274"/>
    <cellStyle name="Comma 3 12 6 21" xfId="2275"/>
    <cellStyle name="Comma 3 12 6 22" xfId="2276"/>
    <cellStyle name="Comma 3 12 6 3" xfId="2277"/>
    <cellStyle name="Comma 3 12 6 4" xfId="2278"/>
    <cellStyle name="Comma 3 12 6 5" xfId="2279"/>
    <cellStyle name="Comma 3 12 6 6" xfId="2280"/>
    <cellStyle name="Comma 3 12 6 7" xfId="2281"/>
    <cellStyle name="Comma 3 12 6 8" xfId="2282"/>
    <cellStyle name="Comma 3 12 6 9" xfId="2283"/>
    <cellStyle name="Comma 3 12 7" xfId="2284"/>
    <cellStyle name="Comma 3 12 7 10" xfId="2285"/>
    <cellStyle name="Comma 3 12 7 11" xfId="2286"/>
    <cellStyle name="Comma 3 12 7 12" xfId="2287"/>
    <cellStyle name="Comma 3 12 7 13" xfId="2288"/>
    <cellStyle name="Comma 3 12 7 14" xfId="2289"/>
    <cellStyle name="Comma 3 12 7 15" xfId="2290"/>
    <cellStyle name="Comma 3 12 7 16" xfId="2291"/>
    <cellStyle name="Comma 3 12 7 17" xfId="2292"/>
    <cellStyle name="Comma 3 12 7 18" xfId="2293"/>
    <cellStyle name="Comma 3 12 7 19" xfId="2294"/>
    <cellStyle name="Comma 3 12 7 2" xfId="2295"/>
    <cellStyle name="Comma 3 12 7 20" xfId="2296"/>
    <cellStyle name="Comma 3 12 7 21" xfId="2297"/>
    <cellStyle name="Comma 3 12 7 22" xfId="2298"/>
    <cellStyle name="Comma 3 12 7 3" xfId="2299"/>
    <cellStyle name="Comma 3 12 7 4" xfId="2300"/>
    <cellStyle name="Comma 3 12 7 5" xfId="2301"/>
    <cellStyle name="Comma 3 12 7 6" xfId="2302"/>
    <cellStyle name="Comma 3 12 7 7" xfId="2303"/>
    <cellStyle name="Comma 3 12 7 8" xfId="2304"/>
    <cellStyle name="Comma 3 12 7 9" xfId="2305"/>
    <cellStyle name="Comma 3 12 8" xfId="2306"/>
    <cellStyle name="Comma 3 12 9" xfId="2307"/>
    <cellStyle name="Comma 3 120" xfId="2308"/>
    <cellStyle name="Comma 3 121" xfId="2309"/>
    <cellStyle name="Comma 3 122" xfId="2310"/>
    <cellStyle name="Comma 3 123" xfId="2311"/>
    <cellStyle name="Comma 3 124" xfId="2312"/>
    <cellStyle name="Comma 3 125" xfId="2313"/>
    <cellStyle name="Comma 3 126" xfId="2314"/>
    <cellStyle name="Comma 3 127" xfId="2315"/>
    <cellStyle name="Comma 3 128" xfId="2316"/>
    <cellStyle name="Comma 3 129" xfId="2317"/>
    <cellStyle name="Comma 3 13" xfId="2318"/>
    <cellStyle name="Comma 3 13 10" xfId="2319"/>
    <cellStyle name="Comma 3 13 11" xfId="2320"/>
    <cellStyle name="Comma 3 13 12" xfId="2321"/>
    <cellStyle name="Comma 3 13 13" xfId="2322"/>
    <cellStyle name="Comma 3 13 14" xfId="2323"/>
    <cellStyle name="Comma 3 13 15" xfId="2324"/>
    <cellStyle name="Comma 3 13 16" xfId="2325"/>
    <cellStyle name="Comma 3 13 17" xfId="2326"/>
    <cellStyle name="Comma 3 13 18" xfId="2327"/>
    <cellStyle name="Comma 3 13 19" xfId="2328"/>
    <cellStyle name="Comma 3 13 2" xfId="2329"/>
    <cellStyle name="Comma 3 13 2 10" xfId="2330"/>
    <cellStyle name="Comma 3 13 2 11" xfId="2331"/>
    <cellStyle name="Comma 3 13 2 12" xfId="2332"/>
    <cellStyle name="Comma 3 13 2 13" xfId="2333"/>
    <cellStyle name="Comma 3 13 2 14" xfId="2334"/>
    <cellStyle name="Comma 3 13 2 15" xfId="2335"/>
    <cellStyle name="Comma 3 13 2 16" xfId="2336"/>
    <cellStyle name="Comma 3 13 2 17" xfId="2337"/>
    <cellStyle name="Comma 3 13 2 18" xfId="2338"/>
    <cellStyle name="Comma 3 13 2 19" xfId="2339"/>
    <cellStyle name="Comma 3 13 2 2" xfId="2340"/>
    <cellStyle name="Comma 3 13 2 20" xfId="2341"/>
    <cellStyle name="Comma 3 13 2 21" xfId="2342"/>
    <cellStyle name="Comma 3 13 2 22" xfId="2343"/>
    <cellStyle name="Comma 3 13 2 3" xfId="2344"/>
    <cellStyle name="Comma 3 13 2 4" xfId="2345"/>
    <cellStyle name="Comma 3 13 2 5" xfId="2346"/>
    <cellStyle name="Comma 3 13 2 6" xfId="2347"/>
    <cellStyle name="Comma 3 13 2 7" xfId="2348"/>
    <cellStyle name="Comma 3 13 2 8" xfId="2349"/>
    <cellStyle name="Comma 3 13 2 9" xfId="2350"/>
    <cellStyle name="Comma 3 13 20" xfId="2351"/>
    <cellStyle name="Comma 3 13 21" xfId="2352"/>
    <cellStyle name="Comma 3 13 22" xfId="2353"/>
    <cellStyle name="Comma 3 13 23" xfId="2354"/>
    <cellStyle name="Comma 3 13 24" xfId="2355"/>
    <cellStyle name="Comma 3 13 25" xfId="2356"/>
    <cellStyle name="Comma 3 13 26" xfId="2357"/>
    <cellStyle name="Comma 3 13 27" xfId="2358"/>
    <cellStyle name="Comma 3 13 28" xfId="2359"/>
    <cellStyle name="Comma 3 13 3" xfId="2360"/>
    <cellStyle name="Comma 3 13 3 10" xfId="2361"/>
    <cellStyle name="Comma 3 13 3 11" xfId="2362"/>
    <cellStyle name="Comma 3 13 3 12" xfId="2363"/>
    <cellStyle name="Comma 3 13 3 13" xfId="2364"/>
    <cellStyle name="Comma 3 13 3 14" xfId="2365"/>
    <cellStyle name="Comma 3 13 3 15" xfId="2366"/>
    <cellStyle name="Comma 3 13 3 16" xfId="2367"/>
    <cellStyle name="Comma 3 13 3 17" xfId="2368"/>
    <cellStyle name="Comma 3 13 3 18" xfId="2369"/>
    <cellStyle name="Comma 3 13 3 19" xfId="2370"/>
    <cellStyle name="Comma 3 13 3 2" xfId="2371"/>
    <cellStyle name="Comma 3 13 3 20" xfId="2372"/>
    <cellStyle name="Comma 3 13 3 21" xfId="2373"/>
    <cellStyle name="Comma 3 13 3 22" xfId="2374"/>
    <cellStyle name="Comma 3 13 3 3" xfId="2375"/>
    <cellStyle name="Comma 3 13 3 4" xfId="2376"/>
    <cellStyle name="Comma 3 13 3 5" xfId="2377"/>
    <cellStyle name="Comma 3 13 3 6" xfId="2378"/>
    <cellStyle name="Comma 3 13 3 7" xfId="2379"/>
    <cellStyle name="Comma 3 13 3 8" xfId="2380"/>
    <cellStyle name="Comma 3 13 3 9" xfId="2381"/>
    <cellStyle name="Comma 3 13 4" xfId="2382"/>
    <cellStyle name="Comma 3 13 4 10" xfId="2383"/>
    <cellStyle name="Comma 3 13 4 11" xfId="2384"/>
    <cellStyle name="Comma 3 13 4 12" xfId="2385"/>
    <cellStyle name="Comma 3 13 4 13" xfId="2386"/>
    <cellStyle name="Comma 3 13 4 14" xfId="2387"/>
    <cellStyle name="Comma 3 13 4 15" xfId="2388"/>
    <cellStyle name="Comma 3 13 4 16" xfId="2389"/>
    <cellStyle name="Comma 3 13 4 17" xfId="2390"/>
    <cellStyle name="Comma 3 13 4 18" xfId="2391"/>
    <cellStyle name="Comma 3 13 4 19" xfId="2392"/>
    <cellStyle name="Comma 3 13 4 2" xfId="2393"/>
    <cellStyle name="Comma 3 13 4 20" xfId="2394"/>
    <cellStyle name="Comma 3 13 4 21" xfId="2395"/>
    <cellStyle name="Comma 3 13 4 22" xfId="2396"/>
    <cellStyle name="Comma 3 13 4 3" xfId="2397"/>
    <cellStyle name="Comma 3 13 4 4" xfId="2398"/>
    <cellStyle name="Comma 3 13 4 5" xfId="2399"/>
    <cellStyle name="Comma 3 13 4 6" xfId="2400"/>
    <cellStyle name="Comma 3 13 4 7" xfId="2401"/>
    <cellStyle name="Comma 3 13 4 8" xfId="2402"/>
    <cellStyle name="Comma 3 13 4 9" xfId="2403"/>
    <cellStyle name="Comma 3 13 5" xfId="2404"/>
    <cellStyle name="Comma 3 13 5 10" xfId="2405"/>
    <cellStyle name="Comma 3 13 5 11" xfId="2406"/>
    <cellStyle name="Comma 3 13 5 12" xfId="2407"/>
    <cellStyle name="Comma 3 13 5 13" xfId="2408"/>
    <cellStyle name="Comma 3 13 5 14" xfId="2409"/>
    <cellStyle name="Comma 3 13 5 15" xfId="2410"/>
    <cellStyle name="Comma 3 13 5 16" xfId="2411"/>
    <cellStyle name="Comma 3 13 5 17" xfId="2412"/>
    <cellStyle name="Comma 3 13 5 18" xfId="2413"/>
    <cellStyle name="Comma 3 13 5 19" xfId="2414"/>
    <cellStyle name="Comma 3 13 5 2" xfId="2415"/>
    <cellStyle name="Comma 3 13 5 20" xfId="2416"/>
    <cellStyle name="Comma 3 13 5 21" xfId="2417"/>
    <cellStyle name="Comma 3 13 5 22" xfId="2418"/>
    <cellStyle name="Comma 3 13 5 3" xfId="2419"/>
    <cellStyle name="Comma 3 13 5 4" xfId="2420"/>
    <cellStyle name="Comma 3 13 5 5" xfId="2421"/>
    <cellStyle name="Comma 3 13 5 6" xfId="2422"/>
    <cellStyle name="Comma 3 13 5 7" xfId="2423"/>
    <cellStyle name="Comma 3 13 5 8" xfId="2424"/>
    <cellStyle name="Comma 3 13 5 9" xfId="2425"/>
    <cellStyle name="Comma 3 13 6" xfId="2426"/>
    <cellStyle name="Comma 3 13 6 10" xfId="2427"/>
    <cellStyle name="Comma 3 13 6 11" xfId="2428"/>
    <cellStyle name="Comma 3 13 6 12" xfId="2429"/>
    <cellStyle name="Comma 3 13 6 13" xfId="2430"/>
    <cellStyle name="Comma 3 13 6 14" xfId="2431"/>
    <cellStyle name="Comma 3 13 6 15" xfId="2432"/>
    <cellStyle name="Comma 3 13 6 16" xfId="2433"/>
    <cellStyle name="Comma 3 13 6 17" xfId="2434"/>
    <cellStyle name="Comma 3 13 6 18" xfId="2435"/>
    <cellStyle name="Comma 3 13 6 19" xfId="2436"/>
    <cellStyle name="Comma 3 13 6 2" xfId="2437"/>
    <cellStyle name="Comma 3 13 6 20" xfId="2438"/>
    <cellStyle name="Comma 3 13 6 21" xfId="2439"/>
    <cellStyle name="Comma 3 13 6 22" xfId="2440"/>
    <cellStyle name="Comma 3 13 6 3" xfId="2441"/>
    <cellStyle name="Comma 3 13 6 4" xfId="2442"/>
    <cellStyle name="Comma 3 13 6 5" xfId="2443"/>
    <cellStyle name="Comma 3 13 6 6" xfId="2444"/>
    <cellStyle name="Comma 3 13 6 7" xfId="2445"/>
    <cellStyle name="Comma 3 13 6 8" xfId="2446"/>
    <cellStyle name="Comma 3 13 6 9" xfId="2447"/>
    <cellStyle name="Comma 3 13 7" xfId="2448"/>
    <cellStyle name="Comma 3 13 7 10" xfId="2449"/>
    <cellStyle name="Comma 3 13 7 11" xfId="2450"/>
    <cellStyle name="Comma 3 13 7 12" xfId="2451"/>
    <cellStyle name="Comma 3 13 7 13" xfId="2452"/>
    <cellStyle name="Comma 3 13 7 14" xfId="2453"/>
    <cellStyle name="Comma 3 13 7 15" xfId="2454"/>
    <cellStyle name="Comma 3 13 7 16" xfId="2455"/>
    <cellStyle name="Comma 3 13 7 17" xfId="2456"/>
    <cellStyle name="Comma 3 13 7 18" xfId="2457"/>
    <cellStyle name="Comma 3 13 7 19" xfId="2458"/>
    <cellStyle name="Comma 3 13 7 2" xfId="2459"/>
    <cellStyle name="Comma 3 13 7 20" xfId="2460"/>
    <cellStyle name="Comma 3 13 7 21" xfId="2461"/>
    <cellStyle name="Comma 3 13 7 22" xfId="2462"/>
    <cellStyle name="Comma 3 13 7 3" xfId="2463"/>
    <cellStyle name="Comma 3 13 7 4" xfId="2464"/>
    <cellStyle name="Comma 3 13 7 5" xfId="2465"/>
    <cellStyle name="Comma 3 13 7 6" xfId="2466"/>
    <cellStyle name="Comma 3 13 7 7" xfId="2467"/>
    <cellStyle name="Comma 3 13 7 8" xfId="2468"/>
    <cellStyle name="Comma 3 13 7 9" xfId="2469"/>
    <cellStyle name="Comma 3 13 8" xfId="2470"/>
    <cellStyle name="Comma 3 13 9" xfId="2471"/>
    <cellStyle name="Comma 3 130" xfId="2472"/>
    <cellStyle name="Comma 3 131" xfId="2473"/>
    <cellStyle name="Comma 3 132" xfId="2474"/>
    <cellStyle name="Comma 3 133" xfId="2475"/>
    <cellStyle name="Comma 3 14" xfId="2476"/>
    <cellStyle name="Comma 3 14 10" xfId="2477"/>
    <cellStyle name="Comma 3 14 11" xfId="2478"/>
    <cellStyle name="Comma 3 14 12" xfId="2479"/>
    <cellStyle name="Comma 3 14 13" xfId="2480"/>
    <cellStyle name="Comma 3 14 14" xfId="2481"/>
    <cellStyle name="Comma 3 14 15" xfId="2482"/>
    <cellStyle name="Comma 3 14 16" xfId="2483"/>
    <cellStyle name="Comma 3 14 17" xfId="2484"/>
    <cellStyle name="Comma 3 14 18" xfId="2485"/>
    <cellStyle name="Comma 3 14 19" xfId="2486"/>
    <cellStyle name="Comma 3 14 2" xfId="2487"/>
    <cellStyle name="Comma 3 14 2 10" xfId="2488"/>
    <cellStyle name="Comma 3 14 2 11" xfId="2489"/>
    <cellStyle name="Comma 3 14 2 12" xfId="2490"/>
    <cellStyle name="Comma 3 14 2 13" xfId="2491"/>
    <cellStyle name="Comma 3 14 2 14" xfId="2492"/>
    <cellStyle name="Comma 3 14 2 15" xfId="2493"/>
    <cellStyle name="Comma 3 14 2 16" xfId="2494"/>
    <cellStyle name="Comma 3 14 2 17" xfId="2495"/>
    <cellStyle name="Comma 3 14 2 18" xfId="2496"/>
    <cellStyle name="Comma 3 14 2 19" xfId="2497"/>
    <cellStyle name="Comma 3 14 2 2" xfId="2498"/>
    <cellStyle name="Comma 3 14 2 20" xfId="2499"/>
    <cellStyle name="Comma 3 14 2 21" xfId="2500"/>
    <cellStyle name="Comma 3 14 2 22" xfId="2501"/>
    <cellStyle name="Comma 3 14 2 3" xfId="2502"/>
    <cellStyle name="Comma 3 14 2 4" xfId="2503"/>
    <cellStyle name="Comma 3 14 2 5" xfId="2504"/>
    <cellStyle name="Comma 3 14 2 6" xfId="2505"/>
    <cellStyle name="Comma 3 14 2 7" xfId="2506"/>
    <cellStyle name="Comma 3 14 2 8" xfId="2507"/>
    <cellStyle name="Comma 3 14 2 9" xfId="2508"/>
    <cellStyle name="Comma 3 14 20" xfId="2509"/>
    <cellStyle name="Comma 3 14 21" xfId="2510"/>
    <cellStyle name="Comma 3 14 22" xfId="2511"/>
    <cellStyle name="Comma 3 14 23" xfId="2512"/>
    <cellStyle name="Comma 3 14 24" xfId="2513"/>
    <cellStyle name="Comma 3 14 25" xfId="2514"/>
    <cellStyle name="Comma 3 14 26" xfId="2515"/>
    <cellStyle name="Comma 3 14 27" xfId="2516"/>
    <cellStyle name="Comma 3 14 28" xfId="2517"/>
    <cellStyle name="Comma 3 14 3" xfId="2518"/>
    <cellStyle name="Comma 3 14 3 10" xfId="2519"/>
    <cellStyle name="Comma 3 14 3 11" xfId="2520"/>
    <cellStyle name="Comma 3 14 3 12" xfId="2521"/>
    <cellStyle name="Comma 3 14 3 13" xfId="2522"/>
    <cellStyle name="Comma 3 14 3 14" xfId="2523"/>
    <cellStyle name="Comma 3 14 3 15" xfId="2524"/>
    <cellStyle name="Comma 3 14 3 16" xfId="2525"/>
    <cellStyle name="Comma 3 14 3 17" xfId="2526"/>
    <cellStyle name="Comma 3 14 3 18" xfId="2527"/>
    <cellStyle name="Comma 3 14 3 19" xfId="2528"/>
    <cellStyle name="Comma 3 14 3 2" xfId="2529"/>
    <cellStyle name="Comma 3 14 3 20" xfId="2530"/>
    <cellStyle name="Comma 3 14 3 21" xfId="2531"/>
    <cellStyle name="Comma 3 14 3 22" xfId="2532"/>
    <cellStyle name="Comma 3 14 3 3" xfId="2533"/>
    <cellStyle name="Comma 3 14 3 4" xfId="2534"/>
    <cellStyle name="Comma 3 14 3 5" xfId="2535"/>
    <cellStyle name="Comma 3 14 3 6" xfId="2536"/>
    <cellStyle name="Comma 3 14 3 7" xfId="2537"/>
    <cellStyle name="Comma 3 14 3 8" xfId="2538"/>
    <cellStyle name="Comma 3 14 3 9" xfId="2539"/>
    <cellStyle name="Comma 3 14 4" xfId="2540"/>
    <cellStyle name="Comma 3 14 4 10" xfId="2541"/>
    <cellStyle name="Comma 3 14 4 11" xfId="2542"/>
    <cellStyle name="Comma 3 14 4 12" xfId="2543"/>
    <cellStyle name="Comma 3 14 4 13" xfId="2544"/>
    <cellStyle name="Comma 3 14 4 14" xfId="2545"/>
    <cellStyle name="Comma 3 14 4 15" xfId="2546"/>
    <cellStyle name="Comma 3 14 4 16" xfId="2547"/>
    <cellStyle name="Comma 3 14 4 17" xfId="2548"/>
    <cellStyle name="Comma 3 14 4 18" xfId="2549"/>
    <cellStyle name="Comma 3 14 4 19" xfId="2550"/>
    <cellStyle name="Comma 3 14 4 2" xfId="2551"/>
    <cellStyle name="Comma 3 14 4 20" xfId="2552"/>
    <cellStyle name="Comma 3 14 4 21" xfId="2553"/>
    <cellStyle name="Comma 3 14 4 22" xfId="2554"/>
    <cellStyle name="Comma 3 14 4 3" xfId="2555"/>
    <cellStyle name="Comma 3 14 4 4" xfId="2556"/>
    <cellStyle name="Comma 3 14 4 5" xfId="2557"/>
    <cellStyle name="Comma 3 14 4 6" xfId="2558"/>
    <cellStyle name="Comma 3 14 4 7" xfId="2559"/>
    <cellStyle name="Comma 3 14 4 8" xfId="2560"/>
    <cellStyle name="Comma 3 14 4 9" xfId="2561"/>
    <cellStyle name="Comma 3 14 5" xfId="2562"/>
    <cellStyle name="Comma 3 14 5 10" xfId="2563"/>
    <cellStyle name="Comma 3 14 5 11" xfId="2564"/>
    <cellStyle name="Comma 3 14 5 12" xfId="2565"/>
    <cellStyle name="Comma 3 14 5 13" xfId="2566"/>
    <cellStyle name="Comma 3 14 5 14" xfId="2567"/>
    <cellStyle name="Comma 3 14 5 15" xfId="2568"/>
    <cellStyle name="Comma 3 14 5 16" xfId="2569"/>
    <cellStyle name="Comma 3 14 5 17" xfId="2570"/>
    <cellStyle name="Comma 3 14 5 18" xfId="2571"/>
    <cellStyle name="Comma 3 14 5 19" xfId="2572"/>
    <cellStyle name="Comma 3 14 5 2" xfId="2573"/>
    <cellStyle name="Comma 3 14 5 20" xfId="2574"/>
    <cellStyle name="Comma 3 14 5 21" xfId="2575"/>
    <cellStyle name="Comma 3 14 5 22" xfId="2576"/>
    <cellStyle name="Comma 3 14 5 3" xfId="2577"/>
    <cellStyle name="Comma 3 14 5 4" xfId="2578"/>
    <cellStyle name="Comma 3 14 5 5" xfId="2579"/>
    <cellStyle name="Comma 3 14 5 6" xfId="2580"/>
    <cellStyle name="Comma 3 14 5 7" xfId="2581"/>
    <cellStyle name="Comma 3 14 5 8" xfId="2582"/>
    <cellStyle name="Comma 3 14 5 9" xfId="2583"/>
    <cellStyle name="Comma 3 14 6" xfId="2584"/>
    <cellStyle name="Comma 3 14 6 10" xfId="2585"/>
    <cellStyle name="Comma 3 14 6 11" xfId="2586"/>
    <cellStyle name="Comma 3 14 6 12" xfId="2587"/>
    <cellStyle name="Comma 3 14 6 13" xfId="2588"/>
    <cellStyle name="Comma 3 14 6 14" xfId="2589"/>
    <cellStyle name="Comma 3 14 6 15" xfId="2590"/>
    <cellStyle name="Comma 3 14 6 16" xfId="2591"/>
    <cellStyle name="Comma 3 14 6 17" xfId="2592"/>
    <cellStyle name="Comma 3 14 6 18" xfId="2593"/>
    <cellStyle name="Comma 3 14 6 19" xfId="2594"/>
    <cellStyle name="Comma 3 14 6 2" xfId="2595"/>
    <cellStyle name="Comma 3 14 6 20" xfId="2596"/>
    <cellStyle name="Comma 3 14 6 21" xfId="2597"/>
    <cellStyle name="Comma 3 14 6 22" xfId="2598"/>
    <cellStyle name="Comma 3 14 6 3" xfId="2599"/>
    <cellStyle name="Comma 3 14 6 4" xfId="2600"/>
    <cellStyle name="Comma 3 14 6 5" xfId="2601"/>
    <cellStyle name="Comma 3 14 6 6" xfId="2602"/>
    <cellStyle name="Comma 3 14 6 7" xfId="2603"/>
    <cellStyle name="Comma 3 14 6 8" xfId="2604"/>
    <cellStyle name="Comma 3 14 6 9" xfId="2605"/>
    <cellStyle name="Comma 3 14 7" xfId="2606"/>
    <cellStyle name="Comma 3 14 7 10" xfId="2607"/>
    <cellStyle name="Comma 3 14 7 11" xfId="2608"/>
    <cellStyle name="Comma 3 14 7 12" xfId="2609"/>
    <cellStyle name="Comma 3 14 7 13" xfId="2610"/>
    <cellStyle name="Comma 3 14 7 14" xfId="2611"/>
    <cellStyle name="Comma 3 14 7 15" xfId="2612"/>
    <cellStyle name="Comma 3 14 7 16" xfId="2613"/>
    <cellStyle name="Comma 3 14 7 17" xfId="2614"/>
    <cellStyle name="Comma 3 14 7 18" xfId="2615"/>
    <cellStyle name="Comma 3 14 7 19" xfId="2616"/>
    <cellStyle name="Comma 3 14 7 2" xfId="2617"/>
    <cellStyle name="Comma 3 14 7 20" xfId="2618"/>
    <cellStyle name="Comma 3 14 7 21" xfId="2619"/>
    <cellStyle name="Comma 3 14 7 22" xfId="2620"/>
    <cellStyle name="Comma 3 14 7 3" xfId="2621"/>
    <cellStyle name="Comma 3 14 7 4" xfId="2622"/>
    <cellStyle name="Comma 3 14 7 5" xfId="2623"/>
    <cellStyle name="Comma 3 14 7 6" xfId="2624"/>
    <cellStyle name="Comma 3 14 7 7" xfId="2625"/>
    <cellStyle name="Comma 3 14 7 8" xfId="2626"/>
    <cellStyle name="Comma 3 14 7 9" xfId="2627"/>
    <cellStyle name="Comma 3 14 8" xfId="2628"/>
    <cellStyle name="Comma 3 14 9" xfId="2629"/>
    <cellStyle name="Comma 3 15" xfId="2630"/>
    <cellStyle name="Comma 3 15 10" xfId="2631"/>
    <cellStyle name="Comma 3 15 11" xfId="2632"/>
    <cellStyle name="Comma 3 15 12" xfId="2633"/>
    <cellStyle name="Comma 3 15 13" xfId="2634"/>
    <cellStyle name="Comma 3 15 14" xfId="2635"/>
    <cellStyle name="Comma 3 15 15" xfId="2636"/>
    <cellStyle name="Comma 3 15 16" xfId="2637"/>
    <cellStyle name="Comma 3 15 17" xfId="2638"/>
    <cellStyle name="Comma 3 15 18" xfId="2639"/>
    <cellStyle name="Comma 3 15 19" xfId="2640"/>
    <cellStyle name="Comma 3 15 2" xfId="2641"/>
    <cellStyle name="Comma 3 15 2 10" xfId="2642"/>
    <cellStyle name="Comma 3 15 2 11" xfId="2643"/>
    <cellStyle name="Comma 3 15 2 12" xfId="2644"/>
    <cellStyle name="Comma 3 15 2 13" xfId="2645"/>
    <cellStyle name="Comma 3 15 2 14" xfId="2646"/>
    <cellStyle name="Comma 3 15 2 15" xfId="2647"/>
    <cellStyle name="Comma 3 15 2 16" xfId="2648"/>
    <cellStyle name="Comma 3 15 2 17" xfId="2649"/>
    <cellStyle name="Comma 3 15 2 18" xfId="2650"/>
    <cellStyle name="Comma 3 15 2 19" xfId="2651"/>
    <cellStyle name="Comma 3 15 2 2" xfId="2652"/>
    <cellStyle name="Comma 3 15 2 20" xfId="2653"/>
    <cellStyle name="Comma 3 15 2 21" xfId="2654"/>
    <cellStyle name="Comma 3 15 2 22" xfId="2655"/>
    <cellStyle name="Comma 3 15 2 3" xfId="2656"/>
    <cellStyle name="Comma 3 15 2 4" xfId="2657"/>
    <cellStyle name="Comma 3 15 2 5" xfId="2658"/>
    <cellStyle name="Comma 3 15 2 6" xfId="2659"/>
    <cellStyle name="Comma 3 15 2 7" xfId="2660"/>
    <cellStyle name="Comma 3 15 2 8" xfId="2661"/>
    <cellStyle name="Comma 3 15 2 9" xfId="2662"/>
    <cellStyle name="Comma 3 15 20" xfId="2663"/>
    <cellStyle name="Comma 3 15 21" xfId="2664"/>
    <cellStyle name="Comma 3 15 22" xfId="2665"/>
    <cellStyle name="Comma 3 15 23" xfId="2666"/>
    <cellStyle name="Comma 3 15 24" xfId="2667"/>
    <cellStyle name="Comma 3 15 25" xfId="2668"/>
    <cellStyle name="Comma 3 15 26" xfId="2669"/>
    <cellStyle name="Comma 3 15 27" xfId="2670"/>
    <cellStyle name="Comma 3 15 28" xfId="2671"/>
    <cellStyle name="Comma 3 15 3" xfId="2672"/>
    <cellStyle name="Comma 3 15 3 10" xfId="2673"/>
    <cellStyle name="Comma 3 15 3 11" xfId="2674"/>
    <cellStyle name="Comma 3 15 3 12" xfId="2675"/>
    <cellStyle name="Comma 3 15 3 13" xfId="2676"/>
    <cellStyle name="Comma 3 15 3 14" xfId="2677"/>
    <cellStyle name="Comma 3 15 3 15" xfId="2678"/>
    <cellStyle name="Comma 3 15 3 16" xfId="2679"/>
    <cellStyle name="Comma 3 15 3 17" xfId="2680"/>
    <cellStyle name="Comma 3 15 3 18" xfId="2681"/>
    <cellStyle name="Comma 3 15 3 19" xfId="2682"/>
    <cellStyle name="Comma 3 15 3 2" xfId="2683"/>
    <cellStyle name="Comma 3 15 3 20" xfId="2684"/>
    <cellStyle name="Comma 3 15 3 21" xfId="2685"/>
    <cellStyle name="Comma 3 15 3 22" xfId="2686"/>
    <cellStyle name="Comma 3 15 3 3" xfId="2687"/>
    <cellStyle name="Comma 3 15 3 4" xfId="2688"/>
    <cellStyle name="Comma 3 15 3 5" xfId="2689"/>
    <cellStyle name="Comma 3 15 3 6" xfId="2690"/>
    <cellStyle name="Comma 3 15 3 7" xfId="2691"/>
    <cellStyle name="Comma 3 15 3 8" xfId="2692"/>
    <cellStyle name="Comma 3 15 3 9" xfId="2693"/>
    <cellStyle name="Comma 3 15 4" xfId="2694"/>
    <cellStyle name="Comma 3 15 4 10" xfId="2695"/>
    <cellStyle name="Comma 3 15 4 11" xfId="2696"/>
    <cellStyle name="Comma 3 15 4 12" xfId="2697"/>
    <cellStyle name="Comma 3 15 4 13" xfId="2698"/>
    <cellStyle name="Comma 3 15 4 14" xfId="2699"/>
    <cellStyle name="Comma 3 15 4 15" xfId="2700"/>
    <cellStyle name="Comma 3 15 4 16" xfId="2701"/>
    <cellStyle name="Comma 3 15 4 17" xfId="2702"/>
    <cellStyle name="Comma 3 15 4 18" xfId="2703"/>
    <cellStyle name="Comma 3 15 4 19" xfId="2704"/>
    <cellStyle name="Comma 3 15 4 2" xfId="2705"/>
    <cellStyle name="Comma 3 15 4 20" xfId="2706"/>
    <cellStyle name="Comma 3 15 4 21" xfId="2707"/>
    <cellStyle name="Comma 3 15 4 22" xfId="2708"/>
    <cellStyle name="Comma 3 15 4 3" xfId="2709"/>
    <cellStyle name="Comma 3 15 4 4" xfId="2710"/>
    <cellStyle name="Comma 3 15 4 5" xfId="2711"/>
    <cellStyle name="Comma 3 15 4 6" xfId="2712"/>
    <cellStyle name="Comma 3 15 4 7" xfId="2713"/>
    <cellStyle name="Comma 3 15 4 8" xfId="2714"/>
    <cellStyle name="Comma 3 15 4 9" xfId="2715"/>
    <cellStyle name="Comma 3 15 5" xfId="2716"/>
    <cellStyle name="Comma 3 15 5 10" xfId="2717"/>
    <cellStyle name="Comma 3 15 5 11" xfId="2718"/>
    <cellStyle name="Comma 3 15 5 12" xfId="2719"/>
    <cellStyle name="Comma 3 15 5 13" xfId="2720"/>
    <cellStyle name="Comma 3 15 5 14" xfId="2721"/>
    <cellStyle name="Comma 3 15 5 15" xfId="2722"/>
    <cellStyle name="Comma 3 15 5 16" xfId="2723"/>
    <cellStyle name="Comma 3 15 5 17" xfId="2724"/>
    <cellStyle name="Comma 3 15 5 18" xfId="2725"/>
    <cellStyle name="Comma 3 15 5 19" xfId="2726"/>
    <cellStyle name="Comma 3 15 5 2" xfId="2727"/>
    <cellStyle name="Comma 3 15 5 20" xfId="2728"/>
    <cellStyle name="Comma 3 15 5 21" xfId="2729"/>
    <cellStyle name="Comma 3 15 5 22" xfId="2730"/>
    <cellStyle name="Comma 3 15 5 3" xfId="2731"/>
    <cellStyle name="Comma 3 15 5 4" xfId="2732"/>
    <cellStyle name="Comma 3 15 5 5" xfId="2733"/>
    <cellStyle name="Comma 3 15 5 6" xfId="2734"/>
    <cellStyle name="Comma 3 15 5 7" xfId="2735"/>
    <cellStyle name="Comma 3 15 5 8" xfId="2736"/>
    <cellStyle name="Comma 3 15 5 9" xfId="2737"/>
    <cellStyle name="Comma 3 15 6" xfId="2738"/>
    <cellStyle name="Comma 3 15 6 10" xfId="2739"/>
    <cellStyle name="Comma 3 15 6 11" xfId="2740"/>
    <cellStyle name="Comma 3 15 6 12" xfId="2741"/>
    <cellStyle name="Comma 3 15 6 13" xfId="2742"/>
    <cellStyle name="Comma 3 15 6 14" xfId="2743"/>
    <cellStyle name="Comma 3 15 6 15" xfId="2744"/>
    <cellStyle name="Comma 3 15 6 16" xfId="2745"/>
    <cellStyle name="Comma 3 15 6 17" xfId="2746"/>
    <cellStyle name="Comma 3 15 6 18" xfId="2747"/>
    <cellStyle name="Comma 3 15 6 19" xfId="2748"/>
    <cellStyle name="Comma 3 15 6 2" xfId="2749"/>
    <cellStyle name="Comma 3 15 6 20" xfId="2750"/>
    <cellStyle name="Comma 3 15 6 21" xfId="2751"/>
    <cellStyle name="Comma 3 15 6 22" xfId="2752"/>
    <cellStyle name="Comma 3 15 6 3" xfId="2753"/>
    <cellStyle name="Comma 3 15 6 4" xfId="2754"/>
    <cellStyle name="Comma 3 15 6 5" xfId="2755"/>
    <cellStyle name="Comma 3 15 6 6" xfId="2756"/>
    <cellStyle name="Comma 3 15 6 7" xfId="2757"/>
    <cellStyle name="Comma 3 15 6 8" xfId="2758"/>
    <cellStyle name="Comma 3 15 6 9" xfId="2759"/>
    <cellStyle name="Comma 3 15 7" xfId="2760"/>
    <cellStyle name="Comma 3 15 7 10" xfId="2761"/>
    <cellStyle name="Comma 3 15 7 11" xfId="2762"/>
    <cellStyle name="Comma 3 15 7 12" xfId="2763"/>
    <cellStyle name="Comma 3 15 7 13" xfId="2764"/>
    <cellStyle name="Comma 3 15 7 14" xfId="2765"/>
    <cellStyle name="Comma 3 15 7 15" xfId="2766"/>
    <cellStyle name="Comma 3 15 7 16" xfId="2767"/>
    <cellStyle name="Comma 3 15 7 17" xfId="2768"/>
    <cellStyle name="Comma 3 15 7 18" xfId="2769"/>
    <cellStyle name="Comma 3 15 7 19" xfId="2770"/>
    <cellStyle name="Comma 3 15 7 2" xfId="2771"/>
    <cellStyle name="Comma 3 15 7 20" xfId="2772"/>
    <cellStyle name="Comma 3 15 7 21" xfId="2773"/>
    <cellStyle name="Comma 3 15 7 22" xfId="2774"/>
    <cellStyle name="Comma 3 15 7 3" xfId="2775"/>
    <cellStyle name="Comma 3 15 7 4" xfId="2776"/>
    <cellStyle name="Comma 3 15 7 5" xfId="2777"/>
    <cellStyle name="Comma 3 15 7 6" xfId="2778"/>
    <cellStyle name="Comma 3 15 7 7" xfId="2779"/>
    <cellStyle name="Comma 3 15 7 8" xfId="2780"/>
    <cellStyle name="Comma 3 15 7 9" xfId="2781"/>
    <cellStyle name="Comma 3 15 8" xfId="2782"/>
    <cellStyle name="Comma 3 15 9" xfId="2783"/>
    <cellStyle name="Comma 3 16" xfId="2784"/>
    <cellStyle name="Comma 3 16 10" xfId="2785"/>
    <cellStyle name="Comma 3 16 11" xfId="2786"/>
    <cellStyle name="Comma 3 16 12" xfId="2787"/>
    <cellStyle name="Comma 3 16 13" xfId="2788"/>
    <cellStyle name="Comma 3 16 14" xfId="2789"/>
    <cellStyle name="Comma 3 16 15" xfId="2790"/>
    <cellStyle name="Comma 3 16 16" xfId="2791"/>
    <cellStyle name="Comma 3 16 17" xfId="2792"/>
    <cellStyle name="Comma 3 16 18" xfId="2793"/>
    <cellStyle name="Comma 3 16 19" xfId="2794"/>
    <cellStyle name="Comma 3 16 2" xfId="2795"/>
    <cellStyle name="Comma 3 16 2 10" xfId="2796"/>
    <cellStyle name="Comma 3 16 2 11" xfId="2797"/>
    <cellStyle name="Comma 3 16 2 12" xfId="2798"/>
    <cellStyle name="Comma 3 16 2 13" xfId="2799"/>
    <cellStyle name="Comma 3 16 2 14" xfId="2800"/>
    <cellStyle name="Comma 3 16 2 15" xfId="2801"/>
    <cellStyle name="Comma 3 16 2 16" xfId="2802"/>
    <cellStyle name="Comma 3 16 2 17" xfId="2803"/>
    <cellStyle name="Comma 3 16 2 18" xfId="2804"/>
    <cellStyle name="Comma 3 16 2 19" xfId="2805"/>
    <cellStyle name="Comma 3 16 2 2" xfId="2806"/>
    <cellStyle name="Comma 3 16 2 20" xfId="2807"/>
    <cellStyle name="Comma 3 16 2 21" xfId="2808"/>
    <cellStyle name="Comma 3 16 2 22" xfId="2809"/>
    <cellStyle name="Comma 3 16 2 3" xfId="2810"/>
    <cellStyle name="Comma 3 16 2 4" xfId="2811"/>
    <cellStyle name="Comma 3 16 2 5" xfId="2812"/>
    <cellStyle name="Comma 3 16 2 6" xfId="2813"/>
    <cellStyle name="Comma 3 16 2 7" xfId="2814"/>
    <cellStyle name="Comma 3 16 2 8" xfId="2815"/>
    <cellStyle name="Comma 3 16 2 9" xfId="2816"/>
    <cellStyle name="Comma 3 16 20" xfId="2817"/>
    <cellStyle name="Comma 3 16 21" xfId="2818"/>
    <cellStyle name="Comma 3 16 22" xfId="2819"/>
    <cellStyle name="Comma 3 16 23" xfId="2820"/>
    <cellStyle name="Comma 3 16 24" xfId="2821"/>
    <cellStyle name="Comma 3 16 25" xfId="2822"/>
    <cellStyle name="Comma 3 16 26" xfId="2823"/>
    <cellStyle name="Comma 3 16 27" xfId="2824"/>
    <cellStyle name="Comma 3 16 28" xfId="2825"/>
    <cellStyle name="Comma 3 16 3" xfId="2826"/>
    <cellStyle name="Comma 3 16 3 10" xfId="2827"/>
    <cellStyle name="Comma 3 16 3 11" xfId="2828"/>
    <cellStyle name="Comma 3 16 3 12" xfId="2829"/>
    <cellStyle name="Comma 3 16 3 13" xfId="2830"/>
    <cellStyle name="Comma 3 16 3 14" xfId="2831"/>
    <cellStyle name="Comma 3 16 3 15" xfId="2832"/>
    <cellStyle name="Comma 3 16 3 16" xfId="2833"/>
    <cellStyle name="Comma 3 16 3 17" xfId="2834"/>
    <cellStyle name="Comma 3 16 3 18" xfId="2835"/>
    <cellStyle name="Comma 3 16 3 19" xfId="2836"/>
    <cellStyle name="Comma 3 16 3 2" xfId="2837"/>
    <cellStyle name="Comma 3 16 3 20" xfId="2838"/>
    <cellStyle name="Comma 3 16 3 21" xfId="2839"/>
    <cellStyle name="Comma 3 16 3 22" xfId="2840"/>
    <cellStyle name="Comma 3 16 3 3" xfId="2841"/>
    <cellStyle name="Comma 3 16 3 4" xfId="2842"/>
    <cellStyle name="Comma 3 16 3 5" xfId="2843"/>
    <cellStyle name="Comma 3 16 3 6" xfId="2844"/>
    <cellStyle name="Comma 3 16 3 7" xfId="2845"/>
    <cellStyle name="Comma 3 16 3 8" xfId="2846"/>
    <cellStyle name="Comma 3 16 3 9" xfId="2847"/>
    <cellStyle name="Comma 3 16 4" xfId="2848"/>
    <cellStyle name="Comma 3 16 4 10" xfId="2849"/>
    <cellStyle name="Comma 3 16 4 11" xfId="2850"/>
    <cellStyle name="Comma 3 16 4 12" xfId="2851"/>
    <cellStyle name="Comma 3 16 4 13" xfId="2852"/>
    <cellStyle name="Comma 3 16 4 14" xfId="2853"/>
    <cellStyle name="Comma 3 16 4 15" xfId="2854"/>
    <cellStyle name="Comma 3 16 4 16" xfId="2855"/>
    <cellStyle name="Comma 3 16 4 17" xfId="2856"/>
    <cellStyle name="Comma 3 16 4 18" xfId="2857"/>
    <cellStyle name="Comma 3 16 4 19" xfId="2858"/>
    <cellStyle name="Comma 3 16 4 2" xfId="2859"/>
    <cellStyle name="Comma 3 16 4 20" xfId="2860"/>
    <cellStyle name="Comma 3 16 4 21" xfId="2861"/>
    <cellStyle name="Comma 3 16 4 22" xfId="2862"/>
    <cellStyle name="Comma 3 16 4 3" xfId="2863"/>
    <cellStyle name="Comma 3 16 4 4" xfId="2864"/>
    <cellStyle name="Comma 3 16 4 5" xfId="2865"/>
    <cellStyle name="Comma 3 16 4 6" xfId="2866"/>
    <cellStyle name="Comma 3 16 4 7" xfId="2867"/>
    <cellStyle name="Comma 3 16 4 8" xfId="2868"/>
    <cellStyle name="Comma 3 16 4 9" xfId="2869"/>
    <cellStyle name="Comma 3 16 5" xfId="2870"/>
    <cellStyle name="Comma 3 16 5 10" xfId="2871"/>
    <cellStyle name="Comma 3 16 5 11" xfId="2872"/>
    <cellStyle name="Comma 3 16 5 12" xfId="2873"/>
    <cellStyle name="Comma 3 16 5 13" xfId="2874"/>
    <cellStyle name="Comma 3 16 5 14" xfId="2875"/>
    <cellStyle name="Comma 3 16 5 15" xfId="2876"/>
    <cellStyle name="Comma 3 16 5 16" xfId="2877"/>
    <cellStyle name="Comma 3 16 5 17" xfId="2878"/>
    <cellStyle name="Comma 3 16 5 18" xfId="2879"/>
    <cellStyle name="Comma 3 16 5 19" xfId="2880"/>
    <cellStyle name="Comma 3 16 5 2" xfId="2881"/>
    <cellStyle name="Comma 3 16 5 20" xfId="2882"/>
    <cellStyle name="Comma 3 16 5 21" xfId="2883"/>
    <cellStyle name="Comma 3 16 5 22" xfId="2884"/>
    <cellStyle name="Comma 3 16 5 3" xfId="2885"/>
    <cellStyle name="Comma 3 16 5 4" xfId="2886"/>
    <cellStyle name="Comma 3 16 5 5" xfId="2887"/>
    <cellStyle name="Comma 3 16 5 6" xfId="2888"/>
    <cellStyle name="Comma 3 16 5 7" xfId="2889"/>
    <cellStyle name="Comma 3 16 5 8" xfId="2890"/>
    <cellStyle name="Comma 3 16 5 9" xfId="2891"/>
    <cellStyle name="Comma 3 16 6" xfId="2892"/>
    <cellStyle name="Comma 3 16 6 10" xfId="2893"/>
    <cellStyle name="Comma 3 16 6 11" xfId="2894"/>
    <cellStyle name="Comma 3 16 6 12" xfId="2895"/>
    <cellStyle name="Comma 3 16 6 13" xfId="2896"/>
    <cellStyle name="Comma 3 16 6 14" xfId="2897"/>
    <cellStyle name="Comma 3 16 6 15" xfId="2898"/>
    <cellStyle name="Comma 3 16 6 16" xfId="2899"/>
    <cellStyle name="Comma 3 16 6 17" xfId="2900"/>
    <cellStyle name="Comma 3 16 6 18" xfId="2901"/>
    <cellStyle name="Comma 3 16 6 19" xfId="2902"/>
    <cellStyle name="Comma 3 16 6 2" xfId="2903"/>
    <cellStyle name="Comma 3 16 6 20" xfId="2904"/>
    <cellStyle name="Comma 3 16 6 21" xfId="2905"/>
    <cellStyle name="Comma 3 16 6 22" xfId="2906"/>
    <cellStyle name="Comma 3 16 6 3" xfId="2907"/>
    <cellStyle name="Comma 3 16 6 4" xfId="2908"/>
    <cellStyle name="Comma 3 16 6 5" xfId="2909"/>
    <cellStyle name="Comma 3 16 6 6" xfId="2910"/>
    <cellStyle name="Comma 3 16 6 7" xfId="2911"/>
    <cellStyle name="Comma 3 16 6 8" xfId="2912"/>
    <cellStyle name="Comma 3 16 6 9" xfId="2913"/>
    <cellStyle name="Comma 3 16 7" xfId="2914"/>
    <cellStyle name="Comma 3 16 7 10" xfId="2915"/>
    <cellStyle name="Comma 3 16 7 11" xfId="2916"/>
    <cellStyle name="Comma 3 16 7 12" xfId="2917"/>
    <cellStyle name="Comma 3 16 7 13" xfId="2918"/>
    <cellStyle name="Comma 3 16 7 14" xfId="2919"/>
    <cellStyle name="Comma 3 16 7 15" xfId="2920"/>
    <cellStyle name="Comma 3 16 7 16" xfId="2921"/>
    <cellStyle name="Comma 3 16 7 17" xfId="2922"/>
    <cellStyle name="Comma 3 16 7 18" xfId="2923"/>
    <cellStyle name="Comma 3 16 7 19" xfId="2924"/>
    <cellStyle name="Comma 3 16 7 2" xfId="2925"/>
    <cellStyle name="Comma 3 16 7 20" xfId="2926"/>
    <cellStyle name="Comma 3 16 7 21" xfId="2927"/>
    <cellStyle name="Comma 3 16 7 22" xfId="2928"/>
    <cellStyle name="Comma 3 16 7 3" xfId="2929"/>
    <cellStyle name="Comma 3 16 7 4" xfId="2930"/>
    <cellStyle name="Comma 3 16 7 5" xfId="2931"/>
    <cellStyle name="Comma 3 16 7 6" xfId="2932"/>
    <cellStyle name="Comma 3 16 7 7" xfId="2933"/>
    <cellStyle name="Comma 3 16 7 8" xfId="2934"/>
    <cellStyle name="Comma 3 16 7 9" xfId="2935"/>
    <cellStyle name="Comma 3 16 8" xfId="2936"/>
    <cellStyle name="Comma 3 16 9" xfId="2937"/>
    <cellStyle name="Comma 3 17" xfId="2938"/>
    <cellStyle name="Comma 3 17 10" xfId="2939"/>
    <cellStyle name="Comma 3 17 11" xfId="2940"/>
    <cellStyle name="Comma 3 17 12" xfId="2941"/>
    <cellStyle name="Comma 3 17 13" xfId="2942"/>
    <cellStyle name="Comma 3 17 14" xfId="2943"/>
    <cellStyle name="Comma 3 17 15" xfId="2944"/>
    <cellStyle name="Comma 3 17 16" xfId="2945"/>
    <cellStyle name="Comma 3 17 17" xfId="2946"/>
    <cellStyle name="Comma 3 17 18" xfId="2947"/>
    <cellStyle name="Comma 3 17 19" xfId="2948"/>
    <cellStyle name="Comma 3 17 2" xfId="2949"/>
    <cellStyle name="Comma 3 17 20" xfId="2950"/>
    <cellStyle name="Comma 3 17 21" xfId="2951"/>
    <cellStyle name="Comma 3 17 22" xfId="2952"/>
    <cellStyle name="Comma 3 17 3" xfId="2953"/>
    <cellStyle name="Comma 3 17 4" xfId="2954"/>
    <cellStyle name="Comma 3 17 5" xfId="2955"/>
    <cellStyle name="Comma 3 17 6" xfId="2956"/>
    <cellStyle name="Comma 3 17 7" xfId="2957"/>
    <cellStyle name="Comma 3 17 8" xfId="2958"/>
    <cellStyle name="Comma 3 17 9" xfId="2959"/>
    <cellStyle name="Comma 3 18" xfId="2960"/>
    <cellStyle name="Comma 3 19" xfId="2961"/>
    <cellStyle name="Comma 3 2" xfId="2962"/>
    <cellStyle name="Comma 3 2 10" xfId="2963"/>
    <cellStyle name="Comma 3 2 100" xfId="2964"/>
    <cellStyle name="Comma 3 2 101" xfId="2965"/>
    <cellStyle name="Comma 3 2 101 2" xfId="2966"/>
    <cellStyle name="Comma 3 2 101 2 2" xfId="2967"/>
    <cellStyle name="Comma 3 2 101 3" xfId="2968"/>
    <cellStyle name="Comma 3 2 102" xfId="2969"/>
    <cellStyle name="Comma 3 2 102 2" xfId="2970"/>
    <cellStyle name="Comma 3 2 103" xfId="2971"/>
    <cellStyle name="Comma 3 2 104" xfId="2972"/>
    <cellStyle name="Comma 3 2 105" xfId="2973"/>
    <cellStyle name="Comma 3 2 106" xfId="2974"/>
    <cellStyle name="Comma 3 2 107" xfId="2975"/>
    <cellStyle name="Comma 3 2 108" xfId="2976"/>
    <cellStyle name="Comma 3 2 109" xfId="2977"/>
    <cellStyle name="Comma 3 2 11" xfId="2978"/>
    <cellStyle name="Comma 3 2 110" xfId="2979"/>
    <cellStyle name="Comma 3 2 111" xfId="2980"/>
    <cellStyle name="Comma 3 2 112" xfId="2981"/>
    <cellStyle name="Comma 3 2 113" xfId="2982"/>
    <cellStyle name="Comma 3 2 114" xfId="2983"/>
    <cellStyle name="Comma 3 2 115" xfId="2984"/>
    <cellStyle name="Comma 3 2 116" xfId="2985"/>
    <cellStyle name="Comma 3 2 117" xfId="2986"/>
    <cellStyle name="Comma 3 2 118" xfId="2987"/>
    <cellStyle name="Comma 3 2 119" xfId="2988"/>
    <cellStyle name="Comma 3 2 12" xfId="2989"/>
    <cellStyle name="Comma 3 2 120" xfId="2990"/>
    <cellStyle name="Comma 3 2 121" xfId="2991"/>
    <cellStyle name="Comma 3 2 122" xfId="2992"/>
    <cellStyle name="Comma 3 2 123" xfId="2993"/>
    <cellStyle name="Comma 3 2 124" xfId="2994"/>
    <cellStyle name="Comma 3 2 125" xfId="2995"/>
    <cellStyle name="Comma 3 2 13" xfId="2996"/>
    <cellStyle name="Comma 3 2 14" xfId="2997"/>
    <cellStyle name="Comma 3 2 15" xfId="2998"/>
    <cellStyle name="Comma 3 2 16" xfId="2999"/>
    <cellStyle name="Comma 3 2 17" xfId="3000"/>
    <cellStyle name="Comma 3 2 18" xfId="3001"/>
    <cellStyle name="Comma 3 2 19" xfId="3002"/>
    <cellStyle name="Comma 3 2 2" xfId="3003"/>
    <cellStyle name="Comma 3 2 2 10" xfId="3004"/>
    <cellStyle name="Comma 3 2 2 100" xfId="3005"/>
    <cellStyle name="Comma 3 2 2 101" xfId="3006"/>
    <cellStyle name="Comma 3 2 2 102" xfId="3007"/>
    <cellStyle name="Comma 3 2 2 103" xfId="3008"/>
    <cellStyle name="Comma 3 2 2 104" xfId="3009"/>
    <cellStyle name="Comma 3 2 2 105" xfId="3010"/>
    <cellStyle name="Comma 3 2 2 106" xfId="3011"/>
    <cellStyle name="Comma 3 2 2 107" xfId="3012"/>
    <cellStyle name="Comma 3 2 2 108" xfId="3013"/>
    <cellStyle name="Comma 3 2 2 11" xfId="3014"/>
    <cellStyle name="Comma 3 2 2 12" xfId="3015"/>
    <cellStyle name="Comma 3 2 2 13" xfId="3016"/>
    <cellStyle name="Comma 3 2 2 14" xfId="3017"/>
    <cellStyle name="Comma 3 2 2 15" xfId="3018"/>
    <cellStyle name="Comma 3 2 2 16" xfId="3019"/>
    <cellStyle name="Comma 3 2 2 17" xfId="3020"/>
    <cellStyle name="Comma 3 2 2 18" xfId="3021"/>
    <cellStyle name="Comma 3 2 2 19" xfId="3022"/>
    <cellStyle name="Comma 3 2 2 2" xfId="3023"/>
    <cellStyle name="Comma 3 2 2 2 10" xfId="3024"/>
    <cellStyle name="Comma 3 2 2 2 10 10" xfId="3025"/>
    <cellStyle name="Comma 3 2 2 2 10 11" xfId="3026"/>
    <cellStyle name="Comma 3 2 2 2 10 12" xfId="3027"/>
    <cellStyle name="Comma 3 2 2 2 10 13" xfId="3028"/>
    <cellStyle name="Comma 3 2 2 2 10 14" xfId="3029"/>
    <cellStyle name="Comma 3 2 2 2 10 15" xfId="3030"/>
    <cellStyle name="Comma 3 2 2 2 10 16" xfId="3031"/>
    <cellStyle name="Comma 3 2 2 2 10 17" xfId="3032"/>
    <cellStyle name="Comma 3 2 2 2 10 18" xfId="3033"/>
    <cellStyle name="Comma 3 2 2 2 10 19" xfId="3034"/>
    <cellStyle name="Comma 3 2 2 2 10 2" xfId="3035"/>
    <cellStyle name="Comma 3 2 2 2 10 20" xfId="3036"/>
    <cellStyle name="Comma 3 2 2 2 10 21" xfId="3037"/>
    <cellStyle name="Comma 3 2 2 2 10 22" xfId="3038"/>
    <cellStyle name="Comma 3 2 2 2 10 3" xfId="3039"/>
    <cellStyle name="Comma 3 2 2 2 10 4" xfId="3040"/>
    <cellStyle name="Comma 3 2 2 2 10 5" xfId="3041"/>
    <cellStyle name="Comma 3 2 2 2 10 6" xfId="3042"/>
    <cellStyle name="Comma 3 2 2 2 10 7" xfId="3043"/>
    <cellStyle name="Comma 3 2 2 2 10 8" xfId="3044"/>
    <cellStyle name="Comma 3 2 2 2 10 9" xfId="3045"/>
    <cellStyle name="Comma 3 2 2 2 100" xfId="3046"/>
    <cellStyle name="Comma 3 2 2 2 101" xfId="3047"/>
    <cellStyle name="Comma 3 2 2 2 102" xfId="3048"/>
    <cellStyle name="Comma 3 2 2 2 103" xfId="3049"/>
    <cellStyle name="Comma 3 2 2 2 11" xfId="3050"/>
    <cellStyle name="Comma 3 2 2 2 11 10" xfId="3051"/>
    <cellStyle name="Comma 3 2 2 2 11 11" xfId="3052"/>
    <cellStyle name="Comma 3 2 2 2 11 12" xfId="3053"/>
    <cellStyle name="Comma 3 2 2 2 11 13" xfId="3054"/>
    <cellStyle name="Comma 3 2 2 2 11 14" xfId="3055"/>
    <cellStyle name="Comma 3 2 2 2 11 15" xfId="3056"/>
    <cellStyle name="Comma 3 2 2 2 11 16" xfId="3057"/>
    <cellStyle name="Comma 3 2 2 2 11 17" xfId="3058"/>
    <cellStyle name="Comma 3 2 2 2 11 18" xfId="3059"/>
    <cellStyle name="Comma 3 2 2 2 11 19" xfId="3060"/>
    <cellStyle name="Comma 3 2 2 2 11 2" xfId="3061"/>
    <cellStyle name="Comma 3 2 2 2 11 20" xfId="3062"/>
    <cellStyle name="Comma 3 2 2 2 11 21" xfId="3063"/>
    <cellStyle name="Comma 3 2 2 2 11 22" xfId="3064"/>
    <cellStyle name="Comma 3 2 2 2 11 3" xfId="3065"/>
    <cellStyle name="Comma 3 2 2 2 11 4" xfId="3066"/>
    <cellStyle name="Comma 3 2 2 2 11 5" xfId="3067"/>
    <cellStyle name="Comma 3 2 2 2 11 6" xfId="3068"/>
    <cellStyle name="Comma 3 2 2 2 11 7" xfId="3069"/>
    <cellStyle name="Comma 3 2 2 2 11 8" xfId="3070"/>
    <cellStyle name="Comma 3 2 2 2 11 9" xfId="3071"/>
    <cellStyle name="Comma 3 2 2 2 12" xfId="3072"/>
    <cellStyle name="Comma 3 2 2 2 12 10" xfId="3073"/>
    <cellStyle name="Comma 3 2 2 2 12 11" xfId="3074"/>
    <cellStyle name="Comma 3 2 2 2 12 12" xfId="3075"/>
    <cellStyle name="Comma 3 2 2 2 12 13" xfId="3076"/>
    <cellStyle name="Comma 3 2 2 2 12 14" xfId="3077"/>
    <cellStyle name="Comma 3 2 2 2 12 15" xfId="3078"/>
    <cellStyle name="Comma 3 2 2 2 12 16" xfId="3079"/>
    <cellStyle name="Comma 3 2 2 2 12 17" xfId="3080"/>
    <cellStyle name="Comma 3 2 2 2 12 18" xfId="3081"/>
    <cellStyle name="Comma 3 2 2 2 12 19" xfId="3082"/>
    <cellStyle name="Comma 3 2 2 2 12 2" xfId="3083"/>
    <cellStyle name="Comma 3 2 2 2 12 20" xfId="3084"/>
    <cellStyle name="Comma 3 2 2 2 12 21" xfId="3085"/>
    <cellStyle name="Comma 3 2 2 2 12 22" xfId="3086"/>
    <cellStyle name="Comma 3 2 2 2 12 3" xfId="3087"/>
    <cellStyle name="Comma 3 2 2 2 12 4" xfId="3088"/>
    <cellStyle name="Comma 3 2 2 2 12 5" xfId="3089"/>
    <cellStyle name="Comma 3 2 2 2 12 6" xfId="3090"/>
    <cellStyle name="Comma 3 2 2 2 12 7" xfId="3091"/>
    <cellStyle name="Comma 3 2 2 2 12 8" xfId="3092"/>
    <cellStyle name="Comma 3 2 2 2 12 9" xfId="3093"/>
    <cellStyle name="Comma 3 2 2 2 13" xfId="3094"/>
    <cellStyle name="Comma 3 2 2 2 13 10" xfId="3095"/>
    <cellStyle name="Comma 3 2 2 2 13 11" xfId="3096"/>
    <cellStyle name="Comma 3 2 2 2 13 12" xfId="3097"/>
    <cellStyle name="Comma 3 2 2 2 13 13" xfId="3098"/>
    <cellStyle name="Comma 3 2 2 2 13 14" xfId="3099"/>
    <cellStyle name="Comma 3 2 2 2 13 15" xfId="3100"/>
    <cellStyle name="Comma 3 2 2 2 13 16" xfId="3101"/>
    <cellStyle name="Comma 3 2 2 2 13 17" xfId="3102"/>
    <cellStyle name="Comma 3 2 2 2 13 18" xfId="3103"/>
    <cellStyle name="Comma 3 2 2 2 13 19" xfId="3104"/>
    <cellStyle name="Comma 3 2 2 2 13 2" xfId="3105"/>
    <cellStyle name="Comma 3 2 2 2 13 20" xfId="3106"/>
    <cellStyle name="Comma 3 2 2 2 13 21" xfId="3107"/>
    <cellStyle name="Comma 3 2 2 2 13 22" xfId="3108"/>
    <cellStyle name="Comma 3 2 2 2 13 3" xfId="3109"/>
    <cellStyle name="Comma 3 2 2 2 13 4" xfId="3110"/>
    <cellStyle name="Comma 3 2 2 2 13 5" xfId="3111"/>
    <cellStyle name="Comma 3 2 2 2 13 6" xfId="3112"/>
    <cellStyle name="Comma 3 2 2 2 13 7" xfId="3113"/>
    <cellStyle name="Comma 3 2 2 2 13 8" xfId="3114"/>
    <cellStyle name="Comma 3 2 2 2 13 9" xfId="3115"/>
    <cellStyle name="Comma 3 2 2 2 14" xfId="3116"/>
    <cellStyle name="Comma 3 2 2 2 14 10" xfId="3117"/>
    <cellStyle name="Comma 3 2 2 2 14 11" xfId="3118"/>
    <cellStyle name="Comma 3 2 2 2 14 12" xfId="3119"/>
    <cellStyle name="Comma 3 2 2 2 14 13" xfId="3120"/>
    <cellStyle name="Comma 3 2 2 2 14 14" xfId="3121"/>
    <cellStyle name="Comma 3 2 2 2 14 15" xfId="3122"/>
    <cellStyle name="Comma 3 2 2 2 14 16" xfId="3123"/>
    <cellStyle name="Comma 3 2 2 2 14 17" xfId="3124"/>
    <cellStyle name="Comma 3 2 2 2 14 18" xfId="3125"/>
    <cellStyle name="Comma 3 2 2 2 14 19" xfId="3126"/>
    <cellStyle name="Comma 3 2 2 2 14 2" xfId="3127"/>
    <cellStyle name="Comma 3 2 2 2 14 20" xfId="3128"/>
    <cellStyle name="Comma 3 2 2 2 14 21" xfId="3129"/>
    <cellStyle name="Comma 3 2 2 2 14 22" xfId="3130"/>
    <cellStyle name="Comma 3 2 2 2 14 3" xfId="3131"/>
    <cellStyle name="Comma 3 2 2 2 14 4" xfId="3132"/>
    <cellStyle name="Comma 3 2 2 2 14 5" xfId="3133"/>
    <cellStyle name="Comma 3 2 2 2 14 6" xfId="3134"/>
    <cellStyle name="Comma 3 2 2 2 14 7" xfId="3135"/>
    <cellStyle name="Comma 3 2 2 2 14 8" xfId="3136"/>
    <cellStyle name="Comma 3 2 2 2 14 9" xfId="3137"/>
    <cellStyle name="Comma 3 2 2 2 15" xfId="3138"/>
    <cellStyle name="Comma 3 2 2 2 15 10" xfId="3139"/>
    <cellStyle name="Comma 3 2 2 2 15 11" xfId="3140"/>
    <cellStyle name="Comma 3 2 2 2 15 12" xfId="3141"/>
    <cellStyle name="Comma 3 2 2 2 15 13" xfId="3142"/>
    <cellStyle name="Comma 3 2 2 2 15 14" xfId="3143"/>
    <cellStyle name="Comma 3 2 2 2 15 15" xfId="3144"/>
    <cellStyle name="Comma 3 2 2 2 15 16" xfId="3145"/>
    <cellStyle name="Comma 3 2 2 2 15 17" xfId="3146"/>
    <cellStyle name="Comma 3 2 2 2 15 18" xfId="3147"/>
    <cellStyle name="Comma 3 2 2 2 15 19" xfId="3148"/>
    <cellStyle name="Comma 3 2 2 2 15 2" xfId="3149"/>
    <cellStyle name="Comma 3 2 2 2 15 20" xfId="3150"/>
    <cellStyle name="Comma 3 2 2 2 15 21" xfId="3151"/>
    <cellStyle name="Comma 3 2 2 2 15 22" xfId="3152"/>
    <cellStyle name="Comma 3 2 2 2 15 3" xfId="3153"/>
    <cellStyle name="Comma 3 2 2 2 15 4" xfId="3154"/>
    <cellStyle name="Comma 3 2 2 2 15 5" xfId="3155"/>
    <cellStyle name="Comma 3 2 2 2 15 6" xfId="3156"/>
    <cellStyle name="Comma 3 2 2 2 15 7" xfId="3157"/>
    <cellStyle name="Comma 3 2 2 2 15 8" xfId="3158"/>
    <cellStyle name="Comma 3 2 2 2 15 9" xfId="3159"/>
    <cellStyle name="Comma 3 2 2 2 16" xfId="3160"/>
    <cellStyle name="Comma 3 2 2 2 16 10" xfId="3161"/>
    <cellStyle name="Comma 3 2 2 2 16 11" xfId="3162"/>
    <cellStyle name="Comma 3 2 2 2 16 12" xfId="3163"/>
    <cellStyle name="Comma 3 2 2 2 16 13" xfId="3164"/>
    <cellStyle name="Comma 3 2 2 2 16 14" xfId="3165"/>
    <cellStyle name="Comma 3 2 2 2 16 15" xfId="3166"/>
    <cellStyle name="Comma 3 2 2 2 16 16" xfId="3167"/>
    <cellStyle name="Comma 3 2 2 2 16 17" xfId="3168"/>
    <cellStyle name="Comma 3 2 2 2 16 18" xfId="3169"/>
    <cellStyle name="Comma 3 2 2 2 16 19" xfId="3170"/>
    <cellStyle name="Comma 3 2 2 2 16 2" xfId="3171"/>
    <cellStyle name="Comma 3 2 2 2 16 20" xfId="3172"/>
    <cellStyle name="Comma 3 2 2 2 16 21" xfId="3173"/>
    <cellStyle name="Comma 3 2 2 2 16 22" xfId="3174"/>
    <cellStyle name="Comma 3 2 2 2 16 3" xfId="3175"/>
    <cellStyle name="Comma 3 2 2 2 16 4" xfId="3176"/>
    <cellStyle name="Comma 3 2 2 2 16 5" xfId="3177"/>
    <cellStyle name="Comma 3 2 2 2 16 6" xfId="3178"/>
    <cellStyle name="Comma 3 2 2 2 16 7" xfId="3179"/>
    <cellStyle name="Comma 3 2 2 2 16 8" xfId="3180"/>
    <cellStyle name="Comma 3 2 2 2 16 9" xfId="3181"/>
    <cellStyle name="Comma 3 2 2 2 17" xfId="3182"/>
    <cellStyle name="Comma 3 2 2 2 17 10" xfId="3183"/>
    <cellStyle name="Comma 3 2 2 2 17 11" xfId="3184"/>
    <cellStyle name="Comma 3 2 2 2 17 12" xfId="3185"/>
    <cellStyle name="Comma 3 2 2 2 17 13" xfId="3186"/>
    <cellStyle name="Comma 3 2 2 2 17 14" xfId="3187"/>
    <cellStyle name="Comma 3 2 2 2 17 15" xfId="3188"/>
    <cellStyle name="Comma 3 2 2 2 17 16" xfId="3189"/>
    <cellStyle name="Comma 3 2 2 2 17 17" xfId="3190"/>
    <cellStyle name="Comma 3 2 2 2 17 18" xfId="3191"/>
    <cellStyle name="Comma 3 2 2 2 17 19" xfId="3192"/>
    <cellStyle name="Comma 3 2 2 2 17 2" xfId="3193"/>
    <cellStyle name="Comma 3 2 2 2 17 20" xfId="3194"/>
    <cellStyle name="Comma 3 2 2 2 17 21" xfId="3195"/>
    <cellStyle name="Comma 3 2 2 2 17 22" xfId="3196"/>
    <cellStyle name="Comma 3 2 2 2 17 3" xfId="3197"/>
    <cellStyle name="Comma 3 2 2 2 17 4" xfId="3198"/>
    <cellStyle name="Comma 3 2 2 2 17 5" xfId="3199"/>
    <cellStyle name="Comma 3 2 2 2 17 6" xfId="3200"/>
    <cellStyle name="Comma 3 2 2 2 17 7" xfId="3201"/>
    <cellStyle name="Comma 3 2 2 2 17 8" xfId="3202"/>
    <cellStyle name="Comma 3 2 2 2 17 9" xfId="3203"/>
    <cellStyle name="Comma 3 2 2 2 18" xfId="3204"/>
    <cellStyle name="Comma 3 2 2 2 18 10" xfId="3205"/>
    <cellStyle name="Comma 3 2 2 2 18 11" xfId="3206"/>
    <cellStyle name="Comma 3 2 2 2 18 12" xfId="3207"/>
    <cellStyle name="Comma 3 2 2 2 18 13" xfId="3208"/>
    <cellStyle name="Comma 3 2 2 2 18 14" xfId="3209"/>
    <cellStyle name="Comma 3 2 2 2 18 15" xfId="3210"/>
    <cellStyle name="Comma 3 2 2 2 18 16" xfId="3211"/>
    <cellStyle name="Comma 3 2 2 2 18 17" xfId="3212"/>
    <cellStyle name="Comma 3 2 2 2 18 18" xfId="3213"/>
    <cellStyle name="Comma 3 2 2 2 18 19" xfId="3214"/>
    <cellStyle name="Comma 3 2 2 2 18 2" xfId="3215"/>
    <cellStyle name="Comma 3 2 2 2 18 20" xfId="3216"/>
    <cellStyle name="Comma 3 2 2 2 18 21" xfId="3217"/>
    <cellStyle name="Comma 3 2 2 2 18 22" xfId="3218"/>
    <cellStyle name="Comma 3 2 2 2 18 3" xfId="3219"/>
    <cellStyle name="Comma 3 2 2 2 18 4" xfId="3220"/>
    <cellStyle name="Comma 3 2 2 2 18 5" xfId="3221"/>
    <cellStyle name="Comma 3 2 2 2 18 6" xfId="3222"/>
    <cellStyle name="Comma 3 2 2 2 18 7" xfId="3223"/>
    <cellStyle name="Comma 3 2 2 2 18 8" xfId="3224"/>
    <cellStyle name="Comma 3 2 2 2 18 9" xfId="3225"/>
    <cellStyle name="Comma 3 2 2 2 19" xfId="3226"/>
    <cellStyle name="Comma 3 2 2 2 19 10" xfId="3227"/>
    <cellStyle name="Comma 3 2 2 2 19 11" xfId="3228"/>
    <cellStyle name="Comma 3 2 2 2 19 12" xfId="3229"/>
    <cellStyle name="Comma 3 2 2 2 19 13" xfId="3230"/>
    <cellStyle name="Comma 3 2 2 2 19 14" xfId="3231"/>
    <cellStyle name="Comma 3 2 2 2 19 15" xfId="3232"/>
    <cellStyle name="Comma 3 2 2 2 19 16" xfId="3233"/>
    <cellStyle name="Comma 3 2 2 2 19 17" xfId="3234"/>
    <cellStyle name="Comma 3 2 2 2 19 18" xfId="3235"/>
    <cellStyle name="Comma 3 2 2 2 19 19" xfId="3236"/>
    <cellStyle name="Comma 3 2 2 2 19 2" xfId="3237"/>
    <cellStyle name="Comma 3 2 2 2 19 20" xfId="3238"/>
    <cellStyle name="Comma 3 2 2 2 19 21" xfId="3239"/>
    <cellStyle name="Comma 3 2 2 2 19 22" xfId="3240"/>
    <cellStyle name="Comma 3 2 2 2 19 3" xfId="3241"/>
    <cellStyle name="Comma 3 2 2 2 19 4" xfId="3242"/>
    <cellStyle name="Comma 3 2 2 2 19 5" xfId="3243"/>
    <cellStyle name="Comma 3 2 2 2 19 6" xfId="3244"/>
    <cellStyle name="Comma 3 2 2 2 19 7" xfId="3245"/>
    <cellStyle name="Comma 3 2 2 2 19 8" xfId="3246"/>
    <cellStyle name="Comma 3 2 2 2 19 9" xfId="3247"/>
    <cellStyle name="Comma 3 2 2 2 2" xfId="3248"/>
    <cellStyle name="Comma 3 2 2 2 2 10" xfId="3249"/>
    <cellStyle name="Comma 3 2 2 2 2 11" xfId="3250"/>
    <cellStyle name="Comma 3 2 2 2 2 12" xfId="3251"/>
    <cellStyle name="Comma 3 2 2 2 2 12 10" xfId="3252"/>
    <cellStyle name="Comma 3 2 2 2 2 12 11" xfId="3253"/>
    <cellStyle name="Comma 3 2 2 2 2 12 12" xfId="3254"/>
    <cellStyle name="Comma 3 2 2 2 2 12 13" xfId="3255"/>
    <cellStyle name="Comma 3 2 2 2 2 12 14" xfId="3256"/>
    <cellStyle name="Comma 3 2 2 2 2 12 15" xfId="3257"/>
    <cellStyle name="Comma 3 2 2 2 2 12 16" xfId="3258"/>
    <cellStyle name="Comma 3 2 2 2 2 12 17" xfId="3259"/>
    <cellStyle name="Comma 3 2 2 2 2 12 18" xfId="3260"/>
    <cellStyle name="Comma 3 2 2 2 2 12 19" xfId="3261"/>
    <cellStyle name="Comma 3 2 2 2 2 12 2" xfId="3262"/>
    <cellStyle name="Comma 3 2 2 2 2 12 2 2" xfId="3263"/>
    <cellStyle name="Comma 3 2 2 2 2 12 2 2 10" xfId="3264"/>
    <cellStyle name="Comma 3 2 2 2 2 12 2 2 11" xfId="3265"/>
    <cellStyle name="Comma 3 2 2 2 2 12 2 2 12" xfId="3266"/>
    <cellStyle name="Comma 3 2 2 2 2 12 2 2 13" xfId="3267"/>
    <cellStyle name="Comma 3 2 2 2 2 12 2 2 14" xfId="3268"/>
    <cellStyle name="Comma 3 2 2 2 2 12 2 2 15" xfId="3269"/>
    <cellStyle name="Comma 3 2 2 2 2 12 2 2 16" xfId="3270"/>
    <cellStyle name="Comma 3 2 2 2 2 12 2 2 17" xfId="3271"/>
    <cellStyle name="Comma 3 2 2 2 2 12 2 2 18" xfId="3272"/>
    <cellStyle name="Comma 3 2 2 2 2 12 2 2 19" xfId="3273"/>
    <cellStyle name="Comma 3 2 2 2 2 12 2 2 2" xfId="3274"/>
    <cellStyle name="Comma 3 2 2 2 2 12 2 2 2 2" xfId="3275"/>
    <cellStyle name="Comma 3 2 2 2 2 12 2 2 20" xfId="3276"/>
    <cellStyle name="Comma 3 2 2 2 2 12 2 2 21" xfId="3277"/>
    <cellStyle name="Comma 3 2 2 2 2 12 2 2 22" xfId="3278"/>
    <cellStyle name="Comma 3 2 2 2 2 12 2 2 23" xfId="3279"/>
    <cellStyle name="Comma 3 2 2 2 2 12 2 2 24" xfId="3280"/>
    <cellStyle name="Comma 3 2 2 2 2 12 2 2 3" xfId="3281"/>
    <cellStyle name="Comma 3 2 2 2 2 12 2 2 4" xfId="3282"/>
    <cellStyle name="Comma 3 2 2 2 2 12 2 2 5" xfId="3283"/>
    <cellStyle name="Comma 3 2 2 2 2 12 2 2 6" xfId="3284"/>
    <cellStyle name="Comma 3 2 2 2 2 12 2 2 7" xfId="3285"/>
    <cellStyle name="Comma 3 2 2 2 2 12 2 2 8" xfId="3286"/>
    <cellStyle name="Comma 3 2 2 2 2 12 2 2 9" xfId="3287"/>
    <cellStyle name="Comma 3 2 2 2 2 12 2 3" xfId="3288"/>
    <cellStyle name="Comma 3 2 2 2 2 12 2 3 10" xfId="3289"/>
    <cellStyle name="Comma 3 2 2 2 2 12 2 3 11" xfId="3290"/>
    <cellStyle name="Comma 3 2 2 2 2 12 2 3 12" xfId="3291"/>
    <cellStyle name="Comma 3 2 2 2 2 12 2 3 13" xfId="3292"/>
    <cellStyle name="Comma 3 2 2 2 2 12 2 3 14" xfId="3293"/>
    <cellStyle name="Comma 3 2 2 2 2 12 2 3 15" xfId="3294"/>
    <cellStyle name="Comma 3 2 2 2 2 12 2 3 16" xfId="3295"/>
    <cellStyle name="Comma 3 2 2 2 2 12 2 3 17" xfId="3296"/>
    <cellStyle name="Comma 3 2 2 2 2 12 2 3 18" xfId="3297"/>
    <cellStyle name="Comma 3 2 2 2 2 12 2 3 19" xfId="3298"/>
    <cellStyle name="Comma 3 2 2 2 2 12 2 3 2" xfId="3299"/>
    <cellStyle name="Comma 3 2 2 2 2 12 2 3 20" xfId="3300"/>
    <cellStyle name="Comma 3 2 2 2 2 12 2 3 21" xfId="3301"/>
    <cellStyle name="Comma 3 2 2 2 2 12 2 3 22" xfId="3302"/>
    <cellStyle name="Comma 3 2 2 2 2 12 2 3 3" xfId="3303"/>
    <cellStyle name="Comma 3 2 2 2 2 12 2 3 4" xfId="3304"/>
    <cellStyle name="Comma 3 2 2 2 2 12 2 3 5" xfId="3305"/>
    <cellStyle name="Comma 3 2 2 2 2 12 2 3 6" xfId="3306"/>
    <cellStyle name="Comma 3 2 2 2 2 12 2 3 7" xfId="3307"/>
    <cellStyle name="Comma 3 2 2 2 2 12 2 3 8" xfId="3308"/>
    <cellStyle name="Comma 3 2 2 2 2 12 2 3 9" xfId="3309"/>
    <cellStyle name="Comma 3 2 2 2 2 12 20" xfId="3310"/>
    <cellStyle name="Comma 3 2 2 2 2 12 21" xfId="3311"/>
    <cellStyle name="Comma 3 2 2 2 2 12 22" xfId="3312"/>
    <cellStyle name="Comma 3 2 2 2 2 12 23" xfId="3313"/>
    <cellStyle name="Comma 3 2 2 2 2 12 24" xfId="3314"/>
    <cellStyle name="Comma 3 2 2 2 2 12 25" xfId="3315"/>
    <cellStyle name="Comma 3 2 2 2 2 12 3" xfId="3316"/>
    <cellStyle name="Comma 3 2 2 2 2 12 3 2" xfId="3317"/>
    <cellStyle name="Comma 3 2 2 2 2 12 4" xfId="3318"/>
    <cellStyle name="Comma 3 2 2 2 2 12 5" xfId="3319"/>
    <cellStyle name="Comma 3 2 2 2 2 12 6" xfId="3320"/>
    <cellStyle name="Comma 3 2 2 2 2 12 7" xfId="3321"/>
    <cellStyle name="Comma 3 2 2 2 2 12 8" xfId="3322"/>
    <cellStyle name="Comma 3 2 2 2 2 12 9" xfId="3323"/>
    <cellStyle name="Comma 3 2 2 2 2 13" xfId="3324"/>
    <cellStyle name="Comma 3 2 2 2 2 14" xfId="3325"/>
    <cellStyle name="Comma 3 2 2 2 2 15" xfId="3326"/>
    <cellStyle name="Comma 3 2 2 2 2 16" xfId="3327"/>
    <cellStyle name="Comma 3 2 2 2 2 17" xfId="3328"/>
    <cellStyle name="Comma 3 2 2 2 2 18" xfId="3329"/>
    <cellStyle name="Comma 3 2 2 2 2 19" xfId="3330"/>
    <cellStyle name="Comma 3 2 2 2 2 2" xfId="3331"/>
    <cellStyle name="Comma 3 2 2 2 2 2 10" xfId="3332"/>
    <cellStyle name="Comma 3 2 2 2 2 2 10 10" xfId="3333"/>
    <cellStyle name="Comma 3 2 2 2 2 2 10 11" xfId="3334"/>
    <cellStyle name="Comma 3 2 2 2 2 2 10 12" xfId="3335"/>
    <cellStyle name="Comma 3 2 2 2 2 2 10 13" xfId="3336"/>
    <cellStyle name="Comma 3 2 2 2 2 2 10 14" xfId="3337"/>
    <cellStyle name="Comma 3 2 2 2 2 2 10 15" xfId="3338"/>
    <cellStyle name="Comma 3 2 2 2 2 2 10 16" xfId="3339"/>
    <cellStyle name="Comma 3 2 2 2 2 2 10 17" xfId="3340"/>
    <cellStyle name="Comma 3 2 2 2 2 2 10 18" xfId="3341"/>
    <cellStyle name="Comma 3 2 2 2 2 2 10 19" xfId="3342"/>
    <cellStyle name="Comma 3 2 2 2 2 2 10 2" xfId="3343"/>
    <cellStyle name="Comma 3 2 2 2 2 2 10 20" xfId="3344"/>
    <cellStyle name="Comma 3 2 2 2 2 2 10 21" xfId="3345"/>
    <cellStyle name="Comma 3 2 2 2 2 2 10 22" xfId="3346"/>
    <cellStyle name="Comma 3 2 2 2 2 2 10 3" xfId="3347"/>
    <cellStyle name="Comma 3 2 2 2 2 2 10 4" xfId="3348"/>
    <cellStyle name="Comma 3 2 2 2 2 2 10 5" xfId="3349"/>
    <cellStyle name="Comma 3 2 2 2 2 2 10 6" xfId="3350"/>
    <cellStyle name="Comma 3 2 2 2 2 2 10 7" xfId="3351"/>
    <cellStyle name="Comma 3 2 2 2 2 2 10 8" xfId="3352"/>
    <cellStyle name="Comma 3 2 2 2 2 2 10 9" xfId="3353"/>
    <cellStyle name="Comma 3 2 2 2 2 2 11" xfId="3354"/>
    <cellStyle name="Comma 3 2 2 2 2 2 11 10" xfId="3355"/>
    <cellStyle name="Comma 3 2 2 2 2 2 11 11" xfId="3356"/>
    <cellStyle name="Comma 3 2 2 2 2 2 11 12" xfId="3357"/>
    <cellStyle name="Comma 3 2 2 2 2 2 11 13" xfId="3358"/>
    <cellStyle name="Comma 3 2 2 2 2 2 11 14" xfId="3359"/>
    <cellStyle name="Comma 3 2 2 2 2 2 11 15" xfId="3360"/>
    <cellStyle name="Comma 3 2 2 2 2 2 11 16" xfId="3361"/>
    <cellStyle name="Comma 3 2 2 2 2 2 11 17" xfId="3362"/>
    <cellStyle name="Comma 3 2 2 2 2 2 11 18" xfId="3363"/>
    <cellStyle name="Comma 3 2 2 2 2 2 11 19" xfId="3364"/>
    <cellStyle name="Comma 3 2 2 2 2 2 11 2" xfId="3365"/>
    <cellStyle name="Comma 3 2 2 2 2 2 11 20" xfId="3366"/>
    <cellStyle name="Comma 3 2 2 2 2 2 11 21" xfId="3367"/>
    <cellStyle name="Comma 3 2 2 2 2 2 11 22" xfId="3368"/>
    <cellStyle name="Comma 3 2 2 2 2 2 11 3" xfId="3369"/>
    <cellStyle name="Comma 3 2 2 2 2 2 11 4" xfId="3370"/>
    <cellStyle name="Comma 3 2 2 2 2 2 11 5" xfId="3371"/>
    <cellStyle name="Comma 3 2 2 2 2 2 11 6" xfId="3372"/>
    <cellStyle name="Comma 3 2 2 2 2 2 11 7" xfId="3373"/>
    <cellStyle name="Comma 3 2 2 2 2 2 11 8" xfId="3374"/>
    <cellStyle name="Comma 3 2 2 2 2 2 11 9" xfId="3375"/>
    <cellStyle name="Comma 3 2 2 2 2 2 12" xfId="3376"/>
    <cellStyle name="Comma 3 2 2 2 2 2 12 2" xfId="3377"/>
    <cellStyle name="Comma 3 2 2 2 2 2 12 2 10" xfId="3378"/>
    <cellStyle name="Comma 3 2 2 2 2 2 12 2 11" xfId="3379"/>
    <cellStyle name="Comma 3 2 2 2 2 2 12 2 12" xfId="3380"/>
    <cellStyle name="Comma 3 2 2 2 2 2 12 2 13" xfId="3381"/>
    <cellStyle name="Comma 3 2 2 2 2 2 12 2 14" xfId="3382"/>
    <cellStyle name="Comma 3 2 2 2 2 2 12 2 15" xfId="3383"/>
    <cellStyle name="Comma 3 2 2 2 2 2 12 2 16" xfId="3384"/>
    <cellStyle name="Comma 3 2 2 2 2 2 12 2 17" xfId="3385"/>
    <cellStyle name="Comma 3 2 2 2 2 2 12 2 18" xfId="3386"/>
    <cellStyle name="Comma 3 2 2 2 2 2 12 2 19" xfId="3387"/>
    <cellStyle name="Comma 3 2 2 2 2 2 12 2 2" xfId="3388"/>
    <cellStyle name="Comma 3 2 2 2 2 2 12 2 2 2" xfId="3389"/>
    <cellStyle name="Comma 3 2 2 2 2 2 12 2 2 2 10" xfId="3390"/>
    <cellStyle name="Comma 3 2 2 2 2 2 12 2 2 2 11" xfId="3391"/>
    <cellStyle name="Comma 3 2 2 2 2 2 12 2 2 2 12" xfId="3392"/>
    <cellStyle name="Comma 3 2 2 2 2 2 12 2 2 2 13" xfId="3393"/>
    <cellStyle name="Comma 3 2 2 2 2 2 12 2 2 2 14" xfId="3394"/>
    <cellStyle name="Comma 3 2 2 2 2 2 12 2 2 2 15" xfId="3395"/>
    <cellStyle name="Comma 3 2 2 2 2 2 12 2 2 2 16" xfId="3396"/>
    <cellStyle name="Comma 3 2 2 2 2 2 12 2 2 2 17" xfId="3397"/>
    <cellStyle name="Comma 3 2 2 2 2 2 12 2 2 2 18" xfId="3398"/>
    <cellStyle name="Comma 3 2 2 2 2 2 12 2 2 2 19" xfId="3399"/>
    <cellStyle name="Comma 3 2 2 2 2 2 12 2 2 2 2" xfId="3400"/>
    <cellStyle name="Comma 3 2 2 2 2 2 12 2 2 2 20" xfId="3401"/>
    <cellStyle name="Comma 3 2 2 2 2 2 12 2 2 2 21" xfId="3402"/>
    <cellStyle name="Comma 3 2 2 2 2 2 12 2 2 2 22" xfId="3403"/>
    <cellStyle name="Comma 3 2 2 2 2 2 12 2 2 2 3" xfId="3404"/>
    <cellStyle name="Comma 3 2 2 2 2 2 12 2 2 2 4" xfId="3405"/>
    <cellStyle name="Comma 3 2 2 2 2 2 12 2 2 2 5" xfId="3406"/>
    <cellStyle name="Comma 3 2 2 2 2 2 12 2 2 2 6" xfId="3407"/>
    <cellStyle name="Comma 3 2 2 2 2 2 12 2 2 2 7" xfId="3408"/>
    <cellStyle name="Comma 3 2 2 2 2 2 12 2 2 2 8" xfId="3409"/>
    <cellStyle name="Comma 3 2 2 2 2 2 12 2 2 2 9" xfId="3410"/>
    <cellStyle name="Comma 3 2 2 2 2 2 12 2 2 3" xfId="3411"/>
    <cellStyle name="Comma 3 2 2 2 2 2 12 2 2 3 10" xfId="3412"/>
    <cellStyle name="Comma 3 2 2 2 2 2 12 2 2 3 11" xfId="3413"/>
    <cellStyle name="Comma 3 2 2 2 2 2 12 2 2 3 12" xfId="3414"/>
    <cellStyle name="Comma 3 2 2 2 2 2 12 2 2 3 13" xfId="3415"/>
    <cellStyle name="Comma 3 2 2 2 2 2 12 2 2 3 14" xfId="3416"/>
    <cellStyle name="Comma 3 2 2 2 2 2 12 2 2 3 15" xfId="3417"/>
    <cellStyle name="Comma 3 2 2 2 2 2 12 2 2 3 16" xfId="3418"/>
    <cellStyle name="Comma 3 2 2 2 2 2 12 2 2 3 17" xfId="3419"/>
    <cellStyle name="Comma 3 2 2 2 2 2 12 2 2 3 18" xfId="3420"/>
    <cellStyle name="Comma 3 2 2 2 2 2 12 2 2 3 19" xfId="3421"/>
    <cellStyle name="Comma 3 2 2 2 2 2 12 2 2 3 2" xfId="3422"/>
    <cellStyle name="Comma 3 2 2 2 2 2 12 2 2 3 20" xfId="3423"/>
    <cellStyle name="Comma 3 2 2 2 2 2 12 2 2 3 21" xfId="3424"/>
    <cellStyle name="Comma 3 2 2 2 2 2 12 2 2 3 22" xfId="3425"/>
    <cellStyle name="Comma 3 2 2 2 2 2 12 2 2 3 3" xfId="3426"/>
    <cellStyle name="Comma 3 2 2 2 2 2 12 2 2 3 4" xfId="3427"/>
    <cellStyle name="Comma 3 2 2 2 2 2 12 2 2 3 5" xfId="3428"/>
    <cellStyle name="Comma 3 2 2 2 2 2 12 2 2 3 6" xfId="3429"/>
    <cellStyle name="Comma 3 2 2 2 2 2 12 2 2 3 7" xfId="3430"/>
    <cellStyle name="Comma 3 2 2 2 2 2 12 2 2 3 8" xfId="3431"/>
    <cellStyle name="Comma 3 2 2 2 2 2 12 2 2 3 9" xfId="3432"/>
    <cellStyle name="Comma 3 2 2 2 2 2 12 2 20" xfId="3433"/>
    <cellStyle name="Comma 3 2 2 2 2 2 12 2 21" xfId="3434"/>
    <cellStyle name="Comma 3 2 2 2 2 2 12 2 22" xfId="3435"/>
    <cellStyle name="Comma 3 2 2 2 2 2 12 2 23" xfId="3436"/>
    <cellStyle name="Comma 3 2 2 2 2 2 12 2 24" xfId="3437"/>
    <cellStyle name="Comma 3 2 2 2 2 2 12 2 3" xfId="3438"/>
    <cellStyle name="Comma 3 2 2 2 2 2 12 2 3 2" xfId="3439"/>
    <cellStyle name="Comma 3 2 2 2 2 2 12 2 4" xfId="3440"/>
    <cellStyle name="Comma 3 2 2 2 2 2 12 2 5" xfId="3441"/>
    <cellStyle name="Comma 3 2 2 2 2 2 12 2 6" xfId="3442"/>
    <cellStyle name="Comma 3 2 2 2 2 2 12 2 7" xfId="3443"/>
    <cellStyle name="Comma 3 2 2 2 2 2 12 2 8" xfId="3444"/>
    <cellStyle name="Comma 3 2 2 2 2 2 12 2 9" xfId="3445"/>
    <cellStyle name="Comma 3 2 2 2 2 2 12 3" xfId="3446"/>
    <cellStyle name="Comma 3 2 2 2 2 2 12 3 10" xfId="3447"/>
    <cellStyle name="Comma 3 2 2 2 2 2 12 3 11" xfId="3448"/>
    <cellStyle name="Comma 3 2 2 2 2 2 12 3 12" xfId="3449"/>
    <cellStyle name="Comma 3 2 2 2 2 2 12 3 13" xfId="3450"/>
    <cellStyle name="Comma 3 2 2 2 2 2 12 3 14" xfId="3451"/>
    <cellStyle name="Comma 3 2 2 2 2 2 12 3 15" xfId="3452"/>
    <cellStyle name="Comma 3 2 2 2 2 2 12 3 16" xfId="3453"/>
    <cellStyle name="Comma 3 2 2 2 2 2 12 3 17" xfId="3454"/>
    <cellStyle name="Comma 3 2 2 2 2 2 12 3 18" xfId="3455"/>
    <cellStyle name="Comma 3 2 2 2 2 2 12 3 19" xfId="3456"/>
    <cellStyle name="Comma 3 2 2 2 2 2 12 3 2" xfId="3457"/>
    <cellStyle name="Comma 3 2 2 2 2 2 12 3 20" xfId="3458"/>
    <cellStyle name="Comma 3 2 2 2 2 2 12 3 21" xfId="3459"/>
    <cellStyle name="Comma 3 2 2 2 2 2 12 3 22" xfId="3460"/>
    <cellStyle name="Comma 3 2 2 2 2 2 12 3 3" xfId="3461"/>
    <cellStyle name="Comma 3 2 2 2 2 2 12 3 4" xfId="3462"/>
    <cellStyle name="Comma 3 2 2 2 2 2 12 3 5" xfId="3463"/>
    <cellStyle name="Comma 3 2 2 2 2 2 12 3 6" xfId="3464"/>
    <cellStyle name="Comma 3 2 2 2 2 2 12 3 7" xfId="3465"/>
    <cellStyle name="Comma 3 2 2 2 2 2 12 3 8" xfId="3466"/>
    <cellStyle name="Comma 3 2 2 2 2 2 12 3 9" xfId="3467"/>
    <cellStyle name="Comma 3 2 2 2 2 2 12 4" xfId="3468"/>
    <cellStyle name="Comma 3 2 2 2 2 2 12 4 10" xfId="3469"/>
    <cellStyle name="Comma 3 2 2 2 2 2 12 4 11" xfId="3470"/>
    <cellStyle name="Comma 3 2 2 2 2 2 12 4 12" xfId="3471"/>
    <cellStyle name="Comma 3 2 2 2 2 2 12 4 13" xfId="3472"/>
    <cellStyle name="Comma 3 2 2 2 2 2 12 4 14" xfId="3473"/>
    <cellStyle name="Comma 3 2 2 2 2 2 12 4 15" xfId="3474"/>
    <cellStyle name="Comma 3 2 2 2 2 2 12 4 16" xfId="3475"/>
    <cellStyle name="Comma 3 2 2 2 2 2 12 4 17" xfId="3476"/>
    <cellStyle name="Comma 3 2 2 2 2 2 12 4 18" xfId="3477"/>
    <cellStyle name="Comma 3 2 2 2 2 2 12 4 19" xfId="3478"/>
    <cellStyle name="Comma 3 2 2 2 2 2 12 4 2" xfId="3479"/>
    <cellStyle name="Comma 3 2 2 2 2 2 12 4 20" xfId="3480"/>
    <cellStyle name="Comma 3 2 2 2 2 2 12 4 21" xfId="3481"/>
    <cellStyle name="Comma 3 2 2 2 2 2 12 4 22" xfId="3482"/>
    <cellStyle name="Comma 3 2 2 2 2 2 12 4 3" xfId="3483"/>
    <cellStyle name="Comma 3 2 2 2 2 2 12 4 4" xfId="3484"/>
    <cellStyle name="Comma 3 2 2 2 2 2 12 4 5" xfId="3485"/>
    <cellStyle name="Comma 3 2 2 2 2 2 12 4 6" xfId="3486"/>
    <cellStyle name="Comma 3 2 2 2 2 2 12 4 7" xfId="3487"/>
    <cellStyle name="Comma 3 2 2 2 2 2 12 4 8" xfId="3488"/>
    <cellStyle name="Comma 3 2 2 2 2 2 12 4 9" xfId="3489"/>
    <cellStyle name="Comma 3 2 2 2 2 2 13" xfId="3490"/>
    <cellStyle name="Comma 3 2 2 2 2 2 13 10" xfId="3491"/>
    <cellStyle name="Comma 3 2 2 2 2 2 13 11" xfId="3492"/>
    <cellStyle name="Comma 3 2 2 2 2 2 13 12" xfId="3493"/>
    <cellStyle name="Comma 3 2 2 2 2 2 13 13" xfId="3494"/>
    <cellStyle name="Comma 3 2 2 2 2 2 13 14" xfId="3495"/>
    <cellStyle name="Comma 3 2 2 2 2 2 13 15" xfId="3496"/>
    <cellStyle name="Comma 3 2 2 2 2 2 13 16" xfId="3497"/>
    <cellStyle name="Comma 3 2 2 2 2 2 13 17" xfId="3498"/>
    <cellStyle name="Comma 3 2 2 2 2 2 13 18" xfId="3499"/>
    <cellStyle name="Comma 3 2 2 2 2 2 13 19" xfId="3500"/>
    <cellStyle name="Comma 3 2 2 2 2 2 13 2" xfId="3501"/>
    <cellStyle name="Comma 3 2 2 2 2 2 13 20" xfId="3502"/>
    <cellStyle name="Comma 3 2 2 2 2 2 13 21" xfId="3503"/>
    <cellStyle name="Comma 3 2 2 2 2 2 13 22" xfId="3504"/>
    <cellStyle name="Comma 3 2 2 2 2 2 13 3" xfId="3505"/>
    <cellStyle name="Comma 3 2 2 2 2 2 13 4" xfId="3506"/>
    <cellStyle name="Comma 3 2 2 2 2 2 13 5" xfId="3507"/>
    <cellStyle name="Comma 3 2 2 2 2 2 13 6" xfId="3508"/>
    <cellStyle name="Comma 3 2 2 2 2 2 13 7" xfId="3509"/>
    <cellStyle name="Comma 3 2 2 2 2 2 13 8" xfId="3510"/>
    <cellStyle name="Comma 3 2 2 2 2 2 13 9" xfId="3511"/>
    <cellStyle name="Comma 3 2 2 2 2 2 14" xfId="3512"/>
    <cellStyle name="Comma 3 2 2 2 2 2 14 10" xfId="3513"/>
    <cellStyle name="Comma 3 2 2 2 2 2 14 11" xfId="3514"/>
    <cellStyle name="Comma 3 2 2 2 2 2 14 12" xfId="3515"/>
    <cellStyle name="Comma 3 2 2 2 2 2 14 13" xfId="3516"/>
    <cellStyle name="Comma 3 2 2 2 2 2 14 14" xfId="3517"/>
    <cellStyle name="Comma 3 2 2 2 2 2 14 15" xfId="3518"/>
    <cellStyle name="Comma 3 2 2 2 2 2 14 16" xfId="3519"/>
    <cellStyle name="Comma 3 2 2 2 2 2 14 17" xfId="3520"/>
    <cellStyle name="Comma 3 2 2 2 2 2 14 18" xfId="3521"/>
    <cellStyle name="Comma 3 2 2 2 2 2 14 19" xfId="3522"/>
    <cellStyle name="Comma 3 2 2 2 2 2 14 2" xfId="3523"/>
    <cellStyle name="Comma 3 2 2 2 2 2 14 20" xfId="3524"/>
    <cellStyle name="Comma 3 2 2 2 2 2 14 21" xfId="3525"/>
    <cellStyle name="Comma 3 2 2 2 2 2 14 22" xfId="3526"/>
    <cellStyle name="Comma 3 2 2 2 2 2 14 3" xfId="3527"/>
    <cellStyle name="Comma 3 2 2 2 2 2 14 4" xfId="3528"/>
    <cellStyle name="Comma 3 2 2 2 2 2 14 5" xfId="3529"/>
    <cellStyle name="Comma 3 2 2 2 2 2 14 6" xfId="3530"/>
    <cellStyle name="Comma 3 2 2 2 2 2 14 7" xfId="3531"/>
    <cellStyle name="Comma 3 2 2 2 2 2 14 8" xfId="3532"/>
    <cellStyle name="Comma 3 2 2 2 2 2 14 9" xfId="3533"/>
    <cellStyle name="Comma 3 2 2 2 2 2 15" xfId="3534"/>
    <cellStyle name="Comma 3 2 2 2 2 2 15 10" xfId="3535"/>
    <cellStyle name="Comma 3 2 2 2 2 2 15 11" xfId="3536"/>
    <cellStyle name="Comma 3 2 2 2 2 2 15 12" xfId="3537"/>
    <cellStyle name="Comma 3 2 2 2 2 2 15 13" xfId="3538"/>
    <cellStyle name="Comma 3 2 2 2 2 2 15 14" xfId="3539"/>
    <cellStyle name="Comma 3 2 2 2 2 2 15 15" xfId="3540"/>
    <cellStyle name="Comma 3 2 2 2 2 2 15 16" xfId="3541"/>
    <cellStyle name="Comma 3 2 2 2 2 2 15 17" xfId="3542"/>
    <cellStyle name="Comma 3 2 2 2 2 2 15 18" xfId="3543"/>
    <cellStyle name="Comma 3 2 2 2 2 2 15 19" xfId="3544"/>
    <cellStyle name="Comma 3 2 2 2 2 2 15 2" xfId="3545"/>
    <cellStyle name="Comma 3 2 2 2 2 2 15 20" xfId="3546"/>
    <cellStyle name="Comma 3 2 2 2 2 2 15 21" xfId="3547"/>
    <cellStyle name="Comma 3 2 2 2 2 2 15 22" xfId="3548"/>
    <cellStyle name="Comma 3 2 2 2 2 2 15 3" xfId="3549"/>
    <cellStyle name="Comma 3 2 2 2 2 2 15 4" xfId="3550"/>
    <cellStyle name="Comma 3 2 2 2 2 2 15 5" xfId="3551"/>
    <cellStyle name="Comma 3 2 2 2 2 2 15 6" xfId="3552"/>
    <cellStyle name="Comma 3 2 2 2 2 2 15 7" xfId="3553"/>
    <cellStyle name="Comma 3 2 2 2 2 2 15 8" xfId="3554"/>
    <cellStyle name="Comma 3 2 2 2 2 2 15 9" xfId="3555"/>
    <cellStyle name="Comma 3 2 2 2 2 2 16" xfId="3556"/>
    <cellStyle name="Comma 3 2 2 2 2 2 16 10" xfId="3557"/>
    <cellStyle name="Comma 3 2 2 2 2 2 16 11" xfId="3558"/>
    <cellStyle name="Comma 3 2 2 2 2 2 16 12" xfId="3559"/>
    <cellStyle name="Comma 3 2 2 2 2 2 16 13" xfId="3560"/>
    <cellStyle name="Comma 3 2 2 2 2 2 16 14" xfId="3561"/>
    <cellStyle name="Comma 3 2 2 2 2 2 16 15" xfId="3562"/>
    <cellStyle name="Comma 3 2 2 2 2 2 16 16" xfId="3563"/>
    <cellStyle name="Comma 3 2 2 2 2 2 16 17" xfId="3564"/>
    <cellStyle name="Comma 3 2 2 2 2 2 16 18" xfId="3565"/>
    <cellStyle name="Comma 3 2 2 2 2 2 16 19" xfId="3566"/>
    <cellStyle name="Comma 3 2 2 2 2 2 16 2" xfId="3567"/>
    <cellStyle name="Comma 3 2 2 2 2 2 16 20" xfId="3568"/>
    <cellStyle name="Comma 3 2 2 2 2 2 16 21" xfId="3569"/>
    <cellStyle name="Comma 3 2 2 2 2 2 16 22" xfId="3570"/>
    <cellStyle name="Comma 3 2 2 2 2 2 16 3" xfId="3571"/>
    <cellStyle name="Comma 3 2 2 2 2 2 16 4" xfId="3572"/>
    <cellStyle name="Comma 3 2 2 2 2 2 16 5" xfId="3573"/>
    <cellStyle name="Comma 3 2 2 2 2 2 16 6" xfId="3574"/>
    <cellStyle name="Comma 3 2 2 2 2 2 16 7" xfId="3575"/>
    <cellStyle name="Comma 3 2 2 2 2 2 16 8" xfId="3576"/>
    <cellStyle name="Comma 3 2 2 2 2 2 16 9" xfId="3577"/>
    <cellStyle name="Comma 3 2 2 2 2 2 17" xfId="3578"/>
    <cellStyle name="Comma 3 2 2 2 2 2 17 10" xfId="3579"/>
    <cellStyle name="Comma 3 2 2 2 2 2 17 11" xfId="3580"/>
    <cellStyle name="Comma 3 2 2 2 2 2 17 12" xfId="3581"/>
    <cellStyle name="Comma 3 2 2 2 2 2 17 13" xfId="3582"/>
    <cellStyle name="Comma 3 2 2 2 2 2 17 14" xfId="3583"/>
    <cellStyle name="Comma 3 2 2 2 2 2 17 15" xfId="3584"/>
    <cellStyle name="Comma 3 2 2 2 2 2 17 16" xfId="3585"/>
    <cellStyle name="Comma 3 2 2 2 2 2 17 17" xfId="3586"/>
    <cellStyle name="Comma 3 2 2 2 2 2 17 18" xfId="3587"/>
    <cellStyle name="Comma 3 2 2 2 2 2 17 19" xfId="3588"/>
    <cellStyle name="Comma 3 2 2 2 2 2 17 2" xfId="3589"/>
    <cellStyle name="Comma 3 2 2 2 2 2 17 20" xfId="3590"/>
    <cellStyle name="Comma 3 2 2 2 2 2 17 21" xfId="3591"/>
    <cellStyle name="Comma 3 2 2 2 2 2 17 22" xfId="3592"/>
    <cellStyle name="Comma 3 2 2 2 2 2 17 3" xfId="3593"/>
    <cellStyle name="Comma 3 2 2 2 2 2 17 4" xfId="3594"/>
    <cellStyle name="Comma 3 2 2 2 2 2 17 5" xfId="3595"/>
    <cellStyle name="Comma 3 2 2 2 2 2 17 6" xfId="3596"/>
    <cellStyle name="Comma 3 2 2 2 2 2 17 7" xfId="3597"/>
    <cellStyle name="Comma 3 2 2 2 2 2 17 8" xfId="3598"/>
    <cellStyle name="Comma 3 2 2 2 2 2 17 9" xfId="3599"/>
    <cellStyle name="Comma 3 2 2 2 2 2 18" xfId="3600"/>
    <cellStyle name="Comma 3 2 2 2 2 2 18 10" xfId="3601"/>
    <cellStyle name="Comma 3 2 2 2 2 2 18 11" xfId="3602"/>
    <cellStyle name="Comma 3 2 2 2 2 2 18 12" xfId="3603"/>
    <cellStyle name="Comma 3 2 2 2 2 2 18 13" xfId="3604"/>
    <cellStyle name="Comma 3 2 2 2 2 2 18 14" xfId="3605"/>
    <cellStyle name="Comma 3 2 2 2 2 2 18 15" xfId="3606"/>
    <cellStyle name="Comma 3 2 2 2 2 2 18 16" xfId="3607"/>
    <cellStyle name="Comma 3 2 2 2 2 2 18 17" xfId="3608"/>
    <cellStyle name="Comma 3 2 2 2 2 2 18 18" xfId="3609"/>
    <cellStyle name="Comma 3 2 2 2 2 2 18 19" xfId="3610"/>
    <cellStyle name="Comma 3 2 2 2 2 2 18 2" xfId="3611"/>
    <cellStyle name="Comma 3 2 2 2 2 2 18 20" xfId="3612"/>
    <cellStyle name="Comma 3 2 2 2 2 2 18 21" xfId="3613"/>
    <cellStyle name="Comma 3 2 2 2 2 2 18 22" xfId="3614"/>
    <cellStyle name="Comma 3 2 2 2 2 2 18 3" xfId="3615"/>
    <cellStyle name="Comma 3 2 2 2 2 2 18 4" xfId="3616"/>
    <cellStyle name="Comma 3 2 2 2 2 2 18 5" xfId="3617"/>
    <cellStyle name="Comma 3 2 2 2 2 2 18 6" xfId="3618"/>
    <cellStyle name="Comma 3 2 2 2 2 2 18 7" xfId="3619"/>
    <cellStyle name="Comma 3 2 2 2 2 2 18 8" xfId="3620"/>
    <cellStyle name="Comma 3 2 2 2 2 2 18 9" xfId="3621"/>
    <cellStyle name="Comma 3 2 2 2 2 2 19" xfId="3622"/>
    <cellStyle name="Comma 3 2 2 2 2 2 19 10" xfId="3623"/>
    <cellStyle name="Comma 3 2 2 2 2 2 19 11" xfId="3624"/>
    <cellStyle name="Comma 3 2 2 2 2 2 19 12" xfId="3625"/>
    <cellStyle name="Comma 3 2 2 2 2 2 19 13" xfId="3626"/>
    <cellStyle name="Comma 3 2 2 2 2 2 19 14" xfId="3627"/>
    <cellStyle name="Comma 3 2 2 2 2 2 19 15" xfId="3628"/>
    <cellStyle name="Comma 3 2 2 2 2 2 19 16" xfId="3629"/>
    <cellStyle name="Comma 3 2 2 2 2 2 19 17" xfId="3630"/>
    <cellStyle name="Comma 3 2 2 2 2 2 19 18" xfId="3631"/>
    <cellStyle name="Comma 3 2 2 2 2 2 19 19" xfId="3632"/>
    <cellStyle name="Comma 3 2 2 2 2 2 19 2" xfId="3633"/>
    <cellStyle name="Comma 3 2 2 2 2 2 19 20" xfId="3634"/>
    <cellStyle name="Comma 3 2 2 2 2 2 19 21" xfId="3635"/>
    <cellStyle name="Comma 3 2 2 2 2 2 19 22" xfId="3636"/>
    <cellStyle name="Comma 3 2 2 2 2 2 19 3" xfId="3637"/>
    <cellStyle name="Comma 3 2 2 2 2 2 19 4" xfId="3638"/>
    <cellStyle name="Comma 3 2 2 2 2 2 19 5" xfId="3639"/>
    <cellStyle name="Comma 3 2 2 2 2 2 19 6" xfId="3640"/>
    <cellStyle name="Comma 3 2 2 2 2 2 19 7" xfId="3641"/>
    <cellStyle name="Comma 3 2 2 2 2 2 19 8" xfId="3642"/>
    <cellStyle name="Comma 3 2 2 2 2 2 19 9" xfId="3643"/>
    <cellStyle name="Comma 3 2 2 2 2 2 2" xfId="3644"/>
    <cellStyle name="Comma 3 2 2 2 2 2 2 10" xfId="3645"/>
    <cellStyle name="Comma 3 2 2 2 2 2 2 11" xfId="3646"/>
    <cellStyle name="Comma 3 2 2 2 2 2 2 12" xfId="3647"/>
    <cellStyle name="Comma 3 2 2 2 2 2 2 13" xfId="3648"/>
    <cellStyle name="Comma 3 2 2 2 2 2 2 14" xfId="3649"/>
    <cellStyle name="Comma 3 2 2 2 2 2 2 15" xfId="3650"/>
    <cellStyle name="Comma 3 2 2 2 2 2 2 16" xfId="3651"/>
    <cellStyle name="Comma 3 2 2 2 2 2 2 17" xfId="3652"/>
    <cellStyle name="Comma 3 2 2 2 2 2 2 18" xfId="3653"/>
    <cellStyle name="Comma 3 2 2 2 2 2 2 19" xfId="3654"/>
    <cellStyle name="Comma 3 2 2 2 2 2 2 2" xfId="3655"/>
    <cellStyle name="Comma 3 2 2 2 2 2 2 2 10" xfId="3656"/>
    <cellStyle name="Comma 3 2 2 2 2 2 2 2 10 10" xfId="3657"/>
    <cellStyle name="Comma 3 2 2 2 2 2 2 2 10 11" xfId="3658"/>
    <cellStyle name="Comma 3 2 2 2 2 2 2 2 10 12" xfId="3659"/>
    <cellStyle name="Comma 3 2 2 2 2 2 2 2 10 13" xfId="3660"/>
    <cellStyle name="Comma 3 2 2 2 2 2 2 2 10 14" xfId="3661"/>
    <cellStyle name="Comma 3 2 2 2 2 2 2 2 10 15" xfId="3662"/>
    <cellStyle name="Comma 3 2 2 2 2 2 2 2 10 16" xfId="3663"/>
    <cellStyle name="Comma 3 2 2 2 2 2 2 2 10 17" xfId="3664"/>
    <cellStyle name="Comma 3 2 2 2 2 2 2 2 10 18" xfId="3665"/>
    <cellStyle name="Comma 3 2 2 2 2 2 2 2 10 19" xfId="3666"/>
    <cellStyle name="Comma 3 2 2 2 2 2 2 2 10 2" xfId="3667"/>
    <cellStyle name="Comma 3 2 2 2 2 2 2 2 10 20" xfId="3668"/>
    <cellStyle name="Comma 3 2 2 2 2 2 2 2 10 21" xfId="3669"/>
    <cellStyle name="Comma 3 2 2 2 2 2 2 2 10 22" xfId="3670"/>
    <cellStyle name="Comma 3 2 2 2 2 2 2 2 10 3" xfId="3671"/>
    <cellStyle name="Comma 3 2 2 2 2 2 2 2 10 4" xfId="3672"/>
    <cellStyle name="Comma 3 2 2 2 2 2 2 2 10 5" xfId="3673"/>
    <cellStyle name="Comma 3 2 2 2 2 2 2 2 10 6" xfId="3674"/>
    <cellStyle name="Comma 3 2 2 2 2 2 2 2 10 7" xfId="3675"/>
    <cellStyle name="Comma 3 2 2 2 2 2 2 2 10 8" xfId="3676"/>
    <cellStyle name="Comma 3 2 2 2 2 2 2 2 10 9" xfId="3677"/>
    <cellStyle name="Comma 3 2 2 2 2 2 2 2 11" xfId="3678"/>
    <cellStyle name="Comma 3 2 2 2 2 2 2 2 11 10" xfId="3679"/>
    <cellStyle name="Comma 3 2 2 2 2 2 2 2 11 11" xfId="3680"/>
    <cellStyle name="Comma 3 2 2 2 2 2 2 2 11 12" xfId="3681"/>
    <cellStyle name="Comma 3 2 2 2 2 2 2 2 11 13" xfId="3682"/>
    <cellStyle name="Comma 3 2 2 2 2 2 2 2 11 14" xfId="3683"/>
    <cellStyle name="Comma 3 2 2 2 2 2 2 2 11 15" xfId="3684"/>
    <cellStyle name="Comma 3 2 2 2 2 2 2 2 11 16" xfId="3685"/>
    <cellStyle name="Comma 3 2 2 2 2 2 2 2 11 17" xfId="3686"/>
    <cellStyle name="Comma 3 2 2 2 2 2 2 2 11 18" xfId="3687"/>
    <cellStyle name="Comma 3 2 2 2 2 2 2 2 11 19" xfId="3688"/>
    <cellStyle name="Comma 3 2 2 2 2 2 2 2 11 2" xfId="3689"/>
    <cellStyle name="Comma 3 2 2 2 2 2 2 2 11 20" xfId="3690"/>
    <cellStyle name="Comma 3 2 2 2 2 2 2 2 11 21" xfId="3691"/>
    <cellStyle name="Comma 3 2 2 2 2 2 2 2 11 22" xfId="3692"/>
    <cellStyle name="Comma 3 2 2 2 2 2 2 2 11 3" xfId="3693"/>
    <cellStyle name="Comma 3 2 2 2 2 2 2 2 11 4" xfId="3694"/>
    <cellStyle name="Comma 3 2 2 2 2 2 2 2 11 5" xfId="3695"/>
    <cellStyle name="Comma 3 2 2 2 2 2 2 2 11 6" xfId="3696"/>
    <cellStyle name="Comma 3 2 2 2 2 2 2 2 11 7" xfId="3697"/>
    <cellStyle name="Comma 3 2 2 2 2 2 2 2 11 8" xfId="3698"/>
    <cellStyle name="Comma 3 2 2 2 2 2 2 2 11 9" xfId="3699"/>
    <cellStyle name="Comma 3 2 2 2 2 2 2 2 12" xfId="3700"/>
    <cellStyle name="Comma 3 2 2 2 2 2 2 2 12 10" xfId="3701"/>
    <cellStyle name="Comma 3 2 2 2 2 2 2 2 12 11" xfId="3702"/>
    <cellStyle name="Comma 3 2 2 2 2 2 2 2 12 12" xfId="3703"/>
    <cellStyle name="Comma 3 2 2 2 2 2 2 2 12 13" xfId="3704"/>
    <cellStyle name="Comma 3 2 2 2 2 2 2 2 12 14" xfId="3705"/>
    <cellStyle name="Comma 3 2 2 2 2 2 2 2 12 15" xfId="3706"/>
    <cellStyle name="Comma 3 2 2 2 2 2 2 2 12 16" xfId="3707"/>
    <cellStyle name="Comma 3 2 2 2 2 2 2 2 12 17" xfId="3708"/>
    <cellStyle name="Comma 3 2 2 2 2 2 2 2 12 18" xfId="3709"/>
    <cellStyle name="Comma 3 2 2 2 2 2 2 2 12 19" xfId="3710"/>
    <cellStyle name="Comma 3 2 2 2 2 2 2 2 12 2" xfId="3711"/>
    <cellStyle name="Comma 3 2 2 2 2 2 2 2 12 20" xfId="3712"/>
    <cellStyle name="Comma 3 2 2 2 2 2 2 2 12 21" xfId="3713"/>
    <cellStyle name="Comma 3 2 2 2 2 2 2 2 12 22" xfId="3714"/>
    <cellStyle name="Comma 3 2 2 2 2 2 2 2 12 3" xfId="3715"/>
    <cellStyle name="Comma 3 2 2 2 2 2 2 2 12 4" xfId="3716"/>
    <cellStyle name="Comma 3 2 2 2 2 2 2 2 12 5" xfId="3717"/>
    <cellStyle name="Comma 3 2 2 2 2 2 2 2 12 6" xfId="3718"/>
    <cellStyle name="Comma 3 2 2 2 2 2 2 2 12 7" xfId="3719"/>
    <cellStyle name="Comma 3 2 2 2 2 2 2 2 12 8" xfId="3720"/>
    <cellStyle name="Comma 3 2 2 2 2 2 2 2 12 9" xfId="3721"/>
    <cellStyle name="Comma 3 2 2 2 2 2 2 2 13" xfId="3722"/>
    <cellStyle name="Comma 3 2 2 2 2 2 2 2 13 10" xfId="3723"/>
    <cellStyle name="Comma 3 2 2 2 2 2 2 2 13 11" xfId="3724"/>
    <cellStyle name="Comma 3 2 2 2 2 2 2 2 13 12" xfId="3725"/>
    <cellStyle name="Comma 3 2 2 2 2 2 2 2 13 13" xfId="3726"/>
    <cellStyle name="Comma 3 2 2 2 2 2 2 2 13 14" xfId="3727"/>
    <cellStyle name="Comma 3 2 2 2 2 2 2 2 13 15" xfId="3728"/>
    <cellStyle name="Comma 3 2 2 2 2 2 2 2 13 16" xfId="3729"/>
    <cellStyle name="Comma 3 2 2 2 2 2 2 2 13 17" xfId="3730"/>
    <cellStyle name="Comma 3 2 2 2 2 2 2 2 13 18" xfId="3731"/>
    <cellStyle name="Comma 3 2 2 2 2 2 2 2 13 19" xfId="3732"/>
    <cellStyle name="Comma 3 2 2 2 2 2 2 2 13 2" xfId="3733"/>
    <cellStyle name="Comma 3 2 2 2 2 2 2 2 13 20" xfId="3734"/>
    <cellStyle name="Comma 3 2 2 2 2 2 2 2 13 21" xfId="3735"/>
    <cellStyle name="Comma 3 2 2 2 2 2 2 2 13 22" xfId="3736"/>
    <cellStyle name="Comma 3 2 2 2 2 2 2 2 13 3" xfId="3737"/>
    <cellStyle name="Comma 3 2 2 2 2 2 2 2 13 4" xfId="3738"/>
    <cellStyle name="Comma 3 2 2 2 2 2 2 2 13 5" xfId="3739"/>
    <cellStyle name="Comma 3 2 2 2 2 2 2 2 13 6" xfId="3740"/>
    <cellStyle name="Comma 3 2 2 2 2 2 2 2 13 7" xfId="3741"/>
    <cellStyle name="Comma 3 2 2 2 2 2 2 2 13 8" xfId="3742"/>
    <cellStyle name="Comma 3 2 2 2 2 2 2 2 13 9" xfId="3743"/>
    <cellStyle name="Comma 3 2 2 2 2 2 2 2 14" xfId="3744"/>
    <cellStyle name="Comma 3 2 2 2 2 2 2 2 14 10" xfId="3745"/>
    <cellStyle name="Comma 3 2 2 2 2 2 2 2 14 11" xfId="3746"/>
    <cellStyle name="Comma 3 2 2 2 2 2 2 2 14 12" xfId="3747"/>
    <cellStyle name="Comma 3 2 2 2 2 2 2 2 14 13" xfId="3748"/>
    <cellStyle name="Comma 3 2 2 2 2 2 2 2 14 14" xfId="3749"/>
    <cellStyle name="Comma 3 2 2 2 2 2 2 2 14 15" xfId="3750"/>
    <cellStyle name="Comma 3 2 2 2 2 2 2 2 14 16" xfId="3751"/>
    <cellStyle name="Comma 3 2 2 2 2 2 2 2 14 17" xfId="3752"/>
    <cellStyle name="Comma 3 2 2 2 2 2 2 2 14 18" xfId="3753"/>
    <cellStyle name="Comma 3 2 2 2 2 2 2 2 14 19" xfId="3754"/>
    <cellStyle name="Comma 3 2 2 2 2 2 2 2 14 2" xfId="3755"/>
    <cellStyle name="Comma 3 2 2 2 2 2 2 2 14 20" xfId="3756"/>
    <cellStyle name="Comma 3 2 2 2 2 2 2 2 14 21" xfId="3757"/>
    <cellStyle name="Comma 3 2 2 2 2 2 2 2 14 22" xfId="3758"/>
    <cellStyle name="Comma 3 2 2 2 2 2 2 2 14 3" xfId="3759"/>
    <cellStyle name="Comma 3 2 2 2 2 2 2 2 14 4" xfId="3760"/>
    <cellStyle name="Comma 3 2 2 2 2 2 2 2 14 5" xfId="3761"/>
    <cellStyle name="Comma 3 2 2 2 2 2 2 2 14 6" xfId="3762"/>
    <cellStyle name="Comma 3 2 2 2 2 2 2 2 14 7" xfId="3763"/>
    <cellStyle name="Comma 3 2 2 2 2 2 2 2 14 8" xfId="3764"/>
    <cellStyle name="Comma 3 2 2 2 2 2 2 2 14 9" xfId="3765"/>
    <cellStyle name="Comma 3 2 2 2 2 2 2 2 15" xfId="3766"/>
    <cellStyle name="Comma 3 2 2 2 2 2 2 2 15 10" xfId="3767"/>
    <cellStyle name="Comma 3 2 2 2 2 2 2 2 15 11" xfId="3768"/>
    <cellStyle name="Comma 3 2 2 2 2 2 2 2 15 12" xfId="3769"/>
    <cellStyle name="Comma 3 2 2 2 2 2 2 2 15 13" xfId="3770"/>
    <cellStyle name="Comma 3 2 2 2 2 2 2 2 15 14" xfId="3771"/>
    <cellStyle name="Comma 3 2 2 2 2 2 2 2 15 15" xfId="3772"/>
    <cellStyle name="Comma 3 2 2 2 2 2 2 2 15 16" xfId="3773"/>
    <cellStyle name="Comma 3 2 2 2 2 2 2 2 15 17" xfId="3774"/>
    <cellStyle name="Comma 3 2 2 2 2 2 2 2 15 18" xfId="3775"/>
    <cellStyle name="Comma 3 2 2 2 2 2 2 2 15 19" xfId="3776"/>
    <cellStyle name="Comma 3 2 2 2 2 2 2 2 15 2" xfId="3777"/>
    <cellStyle name="Comma 3 2 2 2 2 2 2 2 15 20" xfId="3778"/>
    <cellStyle name="Comma 3 2 2 2 2 2 2 2 15 21" xfId="3779"/>
    <cellStyle name="Comma 3 2 2 2 2 2 2 2 15 22" xfId="3780"/>
    <cellStyle name="Comma 3 2 2 2 2 2 2 2 15 3" xfId="3781"/>
    <cellStyle name="Comma 3 2 2 2 2 2 2 2 15 4" xfId="3782"/>
    <cellStyle name="Comma 3 2 2 2 2 2 2 2 15 5" xfId="3783"/>
    <cellStyle name="Comma 3 2 2 2 2 2 2 2 15 6" xfId="3784"/>
    <cellStyle name="Comma 3 2 2 2 2 2 2 2 15 7" xfId="3785"/>
    <cellStyle name="Comma 3 2 2 2 2 2 2 2 15 8" xfId="3786"/>
    <cellStyle name="Comma 3 2 2 2 2 2 2 2 15 9" xfId="3787"/>
    <cellStyle name="Comma 3 2 2 2 2 2 2 2 16" xfId="3788"/>
    <cellStyle name="Comma 3 2 2 2 2 2 2 2 16 10" xfId="3789"/>
    <cellStyle name="Comma 3 2 2 2 2 2 2 2 16 11" xfId="3790"/>
    <cellStyle name="Comma 3 2 2 2 2 2 2 2 16 12" xfId="3791"/>
    <cellStyle name="Comma 3 2 2 2 2 2 2 2 16 13" xfId="3792"/>
    <cellStyle name="Comma 3 2 2 2 2 2 2 2 16 14" xfId="3793"/>
    <cellStyle name="Comma 3 2 2 2 2 2 2 2 16 15" xfId="3794"/>
    <cellStyle name="Comma 3 2 2 2 2 2 2 2 16 16" xfId="3795"/>
    <cellStyle name="Comma 3 2 2 2 2 2 2 2 16 17" xfId="3796"/>
    <cellStyle name="Comma 3 2 2 2 2 2 2 2 16 18" xfId="3797"/>
    <cellStyle name="Comma 3 2 2 2 2 2 2 2 16 19" xfId="3798"/>
    <cellStyle name="Comma 3 2 2 2 2 2 2 2 16 2" xfId="3799"/>
    <cellStyle name="Comma 3 2 2 2 2 2 2 2 16 20" xfId="3800"/>
    <cellStyle name="Comma 3 2 2 2 2 2 2 2 16 21" xfId="3801"/>
    <cellStyle name="Comma 3 2 2 2 2 2 2 2 16 22" xfId="3802"/>
    <cellStyle name="Comma 3 2 2 2 2 2 2 2 16 3" xfId="3803"/>
    <cellStyle name="Comma 3 2 2 2 2 2 2 2 16 4" xfId="3804"/>
    <cellStyle name="Comma 3 2 2 2 2 2 2 2 16 5" xfId="3805"/>
    <cellStyle name="Comma 3 2 2 2 2 2 2 2 16 6" xfId="3806"/>
    <cellStyle name="Comma 3 2 2 2 2 2 2 2 16 7" xfId="3807"/>
    <cellStyle name="Comma 3 2 2 2 2 2 2 2 16 8" xfId="3808"/>
    <cellStyle name="Comma 3 2 2 2 2 2 2 2 16 9" xfId="3809"/>
    <cellStyle name="Comma 3 2 2 2 2 2 2 2 17" xfId="3810"/>
    <cellStyle name="Comma 3 2 2 2 2 2 2 2 17 10" xfId="3811"/>
    <cellStyle name="Comma 3 2 2 2 2 2 2 2 17 11" xfId="3812"/>
    <cellStyle name="Comma 3 2 2 2 2 2 2 2 17 12" xfId="3813"/>
    <cellStyle name="Comma 3 2 2 2 2 2 2 2 17 13" xfId="3814"/>
    <cellStyle name="Comma 3 2 2 2 2 2 2 2 17 14" xfId="3815"/>
    <cellStyle name="Comma 3 2 2 2 2 2 2 2 17 15" xfId="3816"/>
    <cellStyle name="Comma 3 2 2 2 2 2 2 2 17 16" xfId="3817"/>
    <cellStyle name="Comma 3 2 2 2 2 2 2 2 17 17" xfId="3818"/>
    <cellStyle name="Comma 3 2 2 2 2 2 2 2 17 18" xfId="3819"/>
    <cellStyle name="Comma 3 2 2 2 2 2 2 2 17 19" xfId="3820"/>
    <cellStyle name="Comma 3 2 2 2 2 2 2 2 17 2" xfId="3821"/>
    <cellStyle name="Comma 3 2 2 2 2 2 2 2 17 20" xfId="3822"/>
    <cellStyle name="Comma 3 2 2 2 2 2 2 2 17 21" xfId="3823"/>
    <cellStyle name="Comma 3 2 2 2 2 2 2 2 17 22" xfId="3824"/>
    <cellStyle name="Comma 3 2 2 2 2 2 2 2 17 3" xfId="3825"/>
    <cellStyle name="Comma 3 2 2 2 2 2 2 2 17 4" xfId="3826"/>
    <cellStyle name="Comma 3 2 2 2 2 2 2 2 17 5" xfId="3827"/>
    <cellStyle name="Comma 3 2 2 2 2 2 2 2 17 6" xfId="3828"/>
    <cellStyle name="Comma 3 2 2 2 2 2 2 2 17 7" xfId="3829"/>
    <cellStyle name="Comma 3 2 2 2 2 2 2 2 17 8" xfId="3830"/>
    <cellStyle name="Comma 3 2 2 2 2 2 2 2 17 9" xfId="3831"/>
    <cellStyle name="Comma 3 2 2 2 2 2 2 2 18" xfId="3832"/>
    <cellStyle name="Comma 3 2 2 2 2 2 2 2 18 10" xfId="3833"/>
    <cellStyle name="Comma 3 2 2 2 2 2 2 2 18 11" xfId="3834"/>
    <cellStyle name="Comma 3 2 2 2 2 2 2 2 18 12" xfId="3835"/>
    <cellStyle name="Comma 3 2 2 2 2 2 2 2 18 13" xfId="3836"/>
    <cellStyle name="Comma 3 2 2 2 2 2 2 2 18 14" xfId="3837"/>
    <cellStyle name="Comma 3 2 2 2 2 2 2 2 18 15" xfId="3838"/>
    <cellStyle name="Comma 3 2 2 2 2 2 2 2 18 16" xfId="3839"/>
    <cellStyle name="Comma 3 2 2 2 2 2 2 2 18 17" xfId="3840"/>
    <cellStyle name="Comma 3 2 2 2 2 2 2 2 18 18" xfId="3841"/>
    <cellStyle name="Comma 3 2 2 2 2 2 2 2 18 19" xfId="3842"/>
    <cellStyle name="Comma 3 2 2 2 2 2 2 2 18 2" xfId="3843"/>
    <cellStyle name="Comma 3 2 2 2 2 2 2 2 18 20" xfId="3844"/>
    <cellStyle name="Comma 3 2 2 2 2 2 2 2 18 21" xfId="3845"/>
    <cellStyle name="Comma 3 2 2 2 2 2 2 2 18 22" xfId="3846"/>
    <cellStyle name="Comma 3 2 2 2 2 2 2 2 18 3" xfId="3847"/>
    <cellStyle name="Comma 3 2 2 2 2 2 2 2 18 4" xfId="3848"/>
    <cellStyle name="Comma 3 2 2 2 2 2 2 2 18 5" xfId="3849"/>
    <cellStyle name="Comma 3 2 2 2 2 2 2 2 18 6" xfId="3850"/>
    <cellStyle name="Comma 3 2 2 2 2 2 2 2 18 7" xfId="3851"/>
    <cellStyle name="Comma 3 2 2 2 2 2 2 2 18 8" xfId="3852"/>
    <cellStyle name="Comma 3 2 2 2 2 2 2 2 18 9" xfId="3853"/>
    <cellStyle name="Comma 3 2 2 2 2 2 2 2 19" xfId="3854"/>
    <cellStyle name="Comma 3 2 2 2 2 2 2 2 19 10" xfId="3855"/>
    <cellStyle name="Comma 3 2 2 2 2 2 2 2 19 11" xfId="3856"/>
    <cellStyle name="Comma 3 2 2 2 2 2 2 2 19 12" xfId="3857"/>
    <cellStyle name="Comma 3 2 2 2 2 2 2 2 19 13" xfId="3858"/>
    <cellStyle name="Comma 3 2 2 2 2 2 2 2 19 14" xfId="3859"/>
    <cellStyle name="Comma 3 2 2 2 2 2 2 2 19 15" xfId="3860"/>
    <cellStyle name="Comma 3 2 2 2 2 2 2 2 19 16" xfId="3861"/>
    <cellStyle name="Comma 3 2 2 2 2 2 2 2 19 17" xfId="3862"/>
    <cellStyle name="Comma 3 2 2 2 2 2 2 2 19 18" xfId="3863"/>
    <cellStyle name="Comma 3 2 2 2 2 2 2 2 19 19" xfId="3864"/>
    <cellStyle name="Comma 3 2 2 2 2 2 2 2 19 2" xfId="3865"/>
    <cellStyle name="Comma 3 2 2 2 2 2 2 2 19 20" xfId="3866"/>
    <cellStyle name="Comma 3 2 2 2 2 2 2 2 19 21" xfId="3867"/>
    <cellStyle name="Comma 3 2 2 2 2 2 2 2 19 22" xfId="3868"/>
    <cellStyle name="Comma 3 2 2 2 2 2 2 2 19 3" xfId="3869"/>
    <cellStyle name="Comma 3 2 2 2 2 2 2 2 19 4" xfId="3870"/>
    <cellStyle name="Comma 3 2 2 2 2 2 2 2 19 5" xfId="3871"/>
    <cellStyle name="Comma 3 2 2 2 2 2 2 2 19 6" xfId="3872"/>
    <cellStyle name="Comma 3 2 2 2 2 2 2 2 19 7" xfId="3873"/>
    <cellStyle name="Comma 3 2 2 2 2 2 2 2 19 8" xfId="3874"/>
    <cellStyle name="Comma 3 2 2 2 2 2 2 2 19 9" xfId="3875"/>
    <cellStyle name="Comma 3 2 2 2 2 2 2 2 2" xfId="3876"/>
    <cellStyle name="Comma 3 2 2 2 2 2 2 2 2 2" xfId="3877"/>
    <cellStyle name="Comma 3 2 2 2 2 2 2 2 2 2 10" xfId="3878"/>
    <cellStyle name="Comma 3 2 2 2 2 2 2 2 2 2 11" xfId="3879"/>
    <cellStyle name="Comma 3 2 2 2 2 2 2 2 2 2 12" xfId="3880"/>
    <cellStyle name="Comma 3 2 2 2 2 2 2 2 2 2 13" xfId="3881"/>
    <cellStyle name="Comma 3 2 2 2 2 2 2 2 2 2 14" xfId="3882"/>
    <cellStyle name="Comma 3 2 2 2 2 2 2 2 2 2 15" xfId="3883"/>
    <cellStyle name="Comma 3 2 2 2 2 2 2 2 2 2 16" xfId="3884"/>
    <cellStyle name="Comma 3 2 2 2 2 2 2 2 2 2 17" xfId="3885"/>
    <cellStyle name="Comma 3 2 2 2 2 2 2 2 2 2 18" xfId="3886"/>
    <cellStyle name="Comma 3 2 2 2 2 2 2 2 2 2 19" xfId="3887"/>
    <cellStyle name="Comma 3 2 2 2 2 2 2 2 2 2 2" xfId="3888"/>
    <cellStyle name="Comma 3 2 2 2 2 2 2 2 2 2 2 2" xfId="3889"/>
    <cellStyle name="Comma 3 2 2 2 2 2 2 2 2 2 2 2 10" xfId="3890"/>
    <cellStyle name="Comma 3 2 2 2 2 2 2 2 2 2 2 2 11" xfId="3891"/>
    <cellStyle name="Comma 3 2 2 2 2 2 2 2 2 2 2 2 12" xfId="3892"/>
    <cellStyle name="Comma 3 2 2 2 2 2 2 2 2 2 2 2 13" xfId="3893"/>
    <cellStyle name="Comma 3 2 2 2 2 2 2 2 2 2 2 2 14" xfId="3894"/>
    <cellStyle name="Comma 3 2 2 2 2 2 2 2 2 2 2 2 15" xfId="3895"/>
    <cellStyle name="Comma 3 2 2 2 2 2 2 2 2 2 2 2 16" xfId="3896"/>
    <cellStyle name="Comma 3 2 2 2 2 2 2 2 2 2 2 2 17" xfId="3897"/>
    <cellStyle name="Comma 3 2 2 2 2 2 2 2 2 2 2 2 18" xfId="3898"/>
    <cellStyle name="Comma 3 2 2 2 2 2 2 2 2 2 2 2 19" xfId="3899"/>
    <cellStyle name="Comma 3 2 2 2 2 2 2 2 2 2 2 2 2" xfId="3900"/>
    <cellStyle name="Comma 3 2 2 2 2 2 2 2 2 2 2 2 20" xfId="3901"/>
    <cellStyle name="Comma 3 2 2 2 2 2 2 2 2 2 2 2 21" xfId="3902"/>
    <cellStyle name="Comma 3 2 2 2 2 2 2 2 2 2 2 2 22" xfId="3903"/>
    <cellStyle name="Comma 3 2 2 2 2 2 2 2 2 2 2 2 3" xfId="3904"/>
    <cellStyle name="Comma 3 2 2 2 2 2 2 2 2 2 2 2 4" xfId="3905"/>
    <cellStyle name="Comma 3 2 2 2 2 2 2 2 2 2 2 2 5" xfId="3906"/>
    <cellStyle name="Comma 3 2 2 2 2 2 2 2 2 2 2 2 6" xfId="3907"/>
    <cellStyle name="Comma 3 2 2 2 2 2 2 2 2 2 2 2 7" xfId="3908"/>
    <cellStyle name="Comma 3 2 2 2 2 2 2 2 2 2 2 2 8" xfId="3909"/>
    <cellStyle name="Comma 3 2 2 2 2 2 2 2 2 2 2 2 9" xfId="3910"/>
    <cellStyle name="Comma 3 2 2 2 2 2 2 2 2 2 2 3" xfId="3911"/>
    <cellStyle name="Comma 3 2 2 2 2 2 2 2 2 2 2 3 10" xfId="3912"/>
    <cellStyle name="Comma 3 2 2 2 2 2 2 2 2 2 2 3 11" xfId="3913"/>
    <cellStyle name="Comma 3 2 2 2 2 2 2 2 2 2 2 3 12" xfId="3914"/>
    <cellStyle name="Comma 3 2 2 2 2 2 2 2 2 2 2 3 13" xfId="3915"/>
    <cellStyle name="Comma 3 2 2 2 2 2 2 2 2 2 2 3 14" xfId="3916"/>
    <cellStyle name="Comma 3 2 2 2 2 2 2 2 2 2 2 3 15" xfId="3917"/>
    <cellStyle name="Comma 3 2 2 2 2 2 2 2 2 2 2 3 16" xfId="3918"/>
    <cellStyle name="Comma 3 2 2 2 2 2 2 2 2 2 2 3 17" xfId="3919"/>
    <cellStyle name="Comma 3 2 2 2 2 2 2 2 2 2 2 3 18" xfId="3920"/>
    <cellStyle name="Comma 3 2 2 2 2 2 2 2 2 2 2 3 19" xfId="3921"/>
    <cellStyle name="Comma 3 2 2 2 2 2 2 2 2 2 2 3 2" xfId="3922"/>
    <cellStyle name="Comma 3 2 2 2 2 2 2 2 2 2 2 3 20" xfId="3923"/>
    <cellStyle name="Comma 3 2 2 2 2 2 2 2 2 2 2 3 21" xfId="3924"/>
    <cellStyle name="Comma 3 2 2 2 2 2 2 2 2 2 2 3 22" xfId="3925"/>
    <cellStyle name="Comma 3 2 2 2 2 2 2 2 2 2 2 3 3" xfId="3926"/>
    <cellStyle name="Comma 3 2 2 2 2 2 2 2 2 2 2 3 4" xfId="3927"/>
    <cellStyle name="Comma 3 2 2 2 2 2 2 2 2 2 2 3 5" xfId="3928"/>
    <cellStyle name="Comma 3 2 2 2 2 2 2 2 2 2 2 3 6" xfId="3929"/>
    <cellStyle name="Comma 3 2 2 2 2 2 2 2 2 2 2 3 7" xfId="3930"/>
    <cellStyle name="Comma 3 2 2 2 2 2 2 2 2 2 2 3 8" xfId="3931"/>
    <cellStyle name="Comma 3 2 2 2 2 2 2 2 2 2 2 3 9" xfId="3932"/>
    <cellStyle name="Comma 3 2 2 2 2 2 2 2 2 2 20" xfId="3933"/>
    <cellStyle name="Comma 3 2 2 2 2 2 2 2 2 2 21" xfId="3934"/>
    <cellStyle name="Comma 3 2 2 2 2 2 2 2 2 2 22" xfId="3935"/>
    <cellStyle name="Comma 3 2 2 2 2 2 2 2 2 2 23" xfId="3936"/>
    <cellStyle name="Comma 3 2 2 2 2 2 2 2 2 2 24" xfId="3937"/>
    <cellStyle name="Comma 3 2 2 2 2 2 2 2 2 2 3" xfId="3938"/>
    <cellStyle name="Comma 3 2 2 2 2 2 2 2 2 2 3 2" xfId="3939"/>
    <cellStyle name="Comma 3 2 2 2 2 2 2 2 2 2 4" xfId="3940"/>
    <cellStyle name="Comma 3 2 2 2 2 2 2 2 2 2 5" xfId="3941"/>
    <cellStyle name="Comma 3 2 2 2 2 2 2 2 2 2 6" xfId="3942"/>
    <cellStyle name="Comma 3 2 2 2 2 2 2 2 2 2 7" xfId="3943"/>
    <cellStyle name="Comma 3 2 2 2 2 2 2 2 2 2 8" xfId="3944"/>
    <cellStyle name="Comma 3 2 2 2 2 2 2 2 2 2 9" xfId="3945"/>
    <cellStyle name="Comma 3 2 2 2 2 2 2 2 2 3" xfId="3946"/>
    <cellStyle name="Comma 3 2 2 2 2 2 2 2 2 3 10" xfId="3947"/>
    <cellStyle name="Comma 3 2 2 2 2 2 2 2 2 3 11" xfId="3948"/>
    <cellStyle name="Comma 3 2 2 2 2 2 2 2 2 3 12" xfId="3949"/>
    <cellStyle name="Comma 3 2 2 2 2 2 2 2 2 3 13" xfId="3950"/>
    <cellStyle name="Comma 3 2 2 2 2 2 2 2 2 3 14" xfId="3951"/>
    <cellStyle name="Comma 3 2 2 2 2 2 2 2 2 3 15" xfId="3952"/>
    <cellStyle name="Comma 3 2 2 2 2 2 2 2 2 3 16" xfId="3953"/>
    <cellStyle name="Comma 3 2 2 2 2 2 2 2 2 3 17" xfId="3954"/>
    <cellStyle name="Comma 3 2 2 2 2 2 2 2 2 3 18" xfId="3955"/>
    <cellStyle name="Comma 3 2 2 2 2 2 2 2 2 3 19" xfId="3956"/>
    <cellStyle name="Comma 3 2 2 2 2 2 2 2 2 3 2" xfId="3957"/>
    <cellStyle name="Comma 3 2 2 2 2 2 2 2 2 3 20" xfId="3958"/>
    <cellStyle name="Comma 3 2 2 2 2 2 2 2 2 3 21" xfId="3959"/>
    <cellStyle name="Comma 3 2 2 2 2 2 2 2 2 3 22" xfId="3960"/>
    <cellStyle name="Comma 3 2 2 2 2 2 2 2 2 3 3" xfId="3961"/>
    <cellStyle name="Comma 3 2 2 2 2 2 2 2 2 3 4" xfId="3962"/>
    <cellStyle name="Comma 3 2 2 2 2 2 2 2 2 3 5" xfId="3963"/>
    <cellStyle name="Comma 3 2 2 2 2 2 2 2 2 3 6" xfId="3964"/>
    <cellStyle name="Comma 3 2 2 2 2 2 2 2 2 3 7" xfId="3965"/>
    <cellStyle name="Comma 3 2 2 2 2 2 2 2 2 3 8" xfId="3966"/>
    <cellStyle name="Comma 3 2 2 2 2 2 2 2 2 3 9" xfId="3967"/>
    <cellStyle name="Comma 3 2 2 2 2 2 2 2 2 4" xfId="3968"/>
    <cellStyle name="Comma 3 2 2 2 2 2 2 2 2 4 10" xfId="3969"/>
    <cellStyle name="Comma 3 2 2 2 2 2 2 2 2 4 11" xfId="3970"/>
    <cellStyle name="Comma 3 2 2 2 2 2 2 2 2 4 12" xfId="3971"/>
    <cellStyle name="Comma 3 2 2 2 2 2 2 2 2 4 13" xfId="3972"/>
    <cellStyle name="Comma 3 2 2 2 2 2 2 2 2 4 14" xfId="3973"/>
    <cellStyle name="Comma 3 2 2 2 2 2 2 2 2 4 15" xfId="3974"/>
    <cellStyle name="Comma 3 2 2 2 2 2 2 2 2 4 16" xfId="3975"/>
    <cellStyle name="Comma 3 2 2 2 2 2 2 2 2 4 17" xfId="3976"/>
    <cellStyle name="Comma 3 2 2 2 2 2 2 2 2 4 18" xfId="3977"/>
    <cellStyle name="Comma 3 2 2 2 2 2 2 2 2 4 19" xfId="3978"/>
    <cellStyle name="Comma 3 2 2 2 2 2 2 2 2 4 2" xfId="3979"/>
    <cellStyle name="Comma 3 2 2 2 2 2 2 2 2 4 20" xfId="3980"/>
    <cellStyle name="Comma 3 2 2 2 2 2 2 2 2 4 21" xfId="3981"/>
    <cellStyle name="Comma 3 2 2 2 2 2 2 2 2 4 22" xfId="3982"/>
    <cellStyle name="Comma 3 2 2 2 2 2 2 2 2 4 3" xfId="3983"/>
    <cellStyle name="Comma 3 2 2 2 2 2 2 2 2 4 4" xfId="3984"/>
    <cellStyle name="Comma 3 2 2 2 2 2 2 2 2 4 5" xfId="3985"/>
    <cellStyle name="Comma 3 2 2 2 2 2 2 2 2 4 6" xfId="3986"/>
    <cellStyle name="Comma 3 2 2 2 2 2 2 2 2 4 7" xfId="3987"/>
    <cellStyle name="Comma 3 2 2 2 2 2 2 2 2 4 8" xfId="3988"/>
    <cellStyle name="Comma 3 2 2 2 2 2 2 2 2 4 9" xfId="3989"/>
    <cellStyle name="Comma 3 2 2 2 2 2 2 2 20" xfId="3990"/>
    <cellStyle name="Comma 3 2 2 2 2 2 2 2 20 10" xfId="3991"/>
    <cellStyle name="Comma 3 2 2 2 2 2 2 2 20 11" xfId="3992"/>
    <cellStyle name="Comma 3 2 2 2 2 2 2 2 20 12" xfId="3993"/>
    <cellStyle name="Comma 3 2 2 2 2 2 2 2 20 13" xfId="3994"/>
    <cellStyle name="Comma 3 2 2 2 2 2 2 2 20 14" xfId="3995"/>
    <cellStyle name="Comma 3 2 2 2 2 2 2 2 20 15" xfId="3996"/>
    <cellStyle name="Comma 3 2 2 2 2 2 2 2 20 16" xfId="3997"/>
    <cellStyle name="Comma 3 2 2 2 2 2 2 2 20 17" xfId="3998"/>
    <cellStyle name="Comma 3 2 2 2 2 2 2 2 20 18" xfId="3999"/>
    <cellStyle name="Comma 3 2 2 2 2 2 2 2 20 19" xfId="4000"/>
    <cellStyle name="Comma 3 2 2 2 2 2 2 2 20 2" xfId="4001"/>
    <cellStyle name="Comma 3 2 2 2 2 2 2 2 20 20" xfId="4002"/>
    <cellStyle name="Comma 3 2 2 2 2 2 2 2 20 21" xfId="4003"/>
    <cellStyle name="Comma 3 2 2 2 2 2 2 2 20 22" xfId="4004"/>
    <cellStyle name="Comma 3 2 2 2 2 2 2 2 20 3" xfId="4005"/>
    <cellStyle name="Comma 3 2 2 2 2 2 2 2 20 4" xfId="4006"/>
    <cellStyle name="Comma 3 2 2 2 2 2 2 2 20 5" xfId="4007"/>
    <cellStyle name="Comma 3 2 2 2 2 2 2 2 20 6" xfId="4008"/>
    <cellStyle name="Comma 3 2 2 2 2 2 2 2 20 7" xfId="4009"/>
    <cellStyle name="Comma 3 2 2 2 2 2 2 2 20 8" xfId="4010"/>
    <cellStyle name="Comma 3 2 2 2 2 2 2 2 20 9" xfId="4011"/>
    <cellStyle name="Comma 3 2 2 2 2 2 2 2 21" xfId="4012"/>
    <cellStyle name="Comma 3 2 2 2 2 2 2 2 21 10" xfId="4013"/>
    <cellStyle name="Comma 3 2 2 2 2 2 2 2 21 11" xfId="4014"/>
    <cellStyle name="Comma 3 2 2 2 2 2 2 2 21 12" xfId="4015"/>
    <cellStyle name="Comma 3 2 2 2 2 2 2 2 21 13" xfId="4016"/>
    <cellStyle name="Comma 3 2 2 2 2 2 2 2 21 14" xfId="4017"/>
    <cellStyle name="Comma 3 2 2 2 2 2 2 2 21 15" xfId="4018"/>
    <cellStyle name="Comma 3 2 2 2 2 2 2 2 21 16" xfId="4019"/>
    <cellStyle name="Comma 3 2 2 2 2 2 2 2 21 17" xfId="4020"/>
    <cellStyle name="Comma 3 2 2 2 2 2 2 2 21 18" xfId="4021"/>
    <cellStyle name="Comma 3 2 2 2 2 2 2 2 21 19" xfId="4022"/>
    <cellStyle name="Comma 3 2 2 2 2 2 2 2 21 2" xfId="4023"/>
    <cellStyle name="Comma 3 2 2 2 2 2 2 2 21 20" xfId="4024"/>
    <cellStyle name="Comma 3 2 2 2 2 2 2 2 21 21" xfId="4025"/>
    <cellStyle name="Comma 3 2 2 2 2 2 2 2 21 22" xfId="4026"/>
    <cellStyle name="Comma 3 2 2 2 2 2 2 2 21 3" xfId="4027"/>
    <cellStyle name="Comma 3 2 2 2 2 2 2 2 21 4" xfId="4028"/>
    <cellStyle name="Comma 3 2 2 2 2 2 2 2 21 5" xfId="4029"/>
    <cellStyle name="Comma 3 2 2 2 2 2 2 2 21 6" xfId="4030"/>
    <cellStyle name="Comma 3 2 2 2 2 2 2 2 21 7" xfId="4031"/>
    <cellStyle name="Comma 3 2 2 2 2 2 2 2 21 8" xfId="4032"/>
    <cellStyle name="Comma 3 2 2 2 2 2 2 2 21 9" xfId="4033"/>
    <cellStyle name="Comma 3 2 2 2 2 2 2 2 22" xfId="4034"/>
    <cellStyle name="Comma 3 2 2 2 2 2 2 2 22 10" xfId="4035"/>
    <cellStyle name="Comma 3 2 2 2 2 2 2 2 22 11" xfId="4036"/>
    <cellStyle name="Comma 3 2 2 2 2 2 2 2 22 12" xfId="4037"/>
    <cellStyle name="Comma 3 2 2 2 2 2 2 2 22 13" xfId="4038"/>
    <cellStyle name="Comma 3 2 2 2 2 2 2 2 22 14" xfId="4039"/>
    <cellStyle name="Comma 3 2 2 2 2 2 2 2 22 15" xfId="4040"/>
    <cellStyle name="Comma 3 2 2 2 2 2 2 2 22 16" xfId="4041"/>
    <cellStyle name="Comma 3 2 2 2 2 2 2 2 22 17" xfId="4042"/>
    <cellStyle name="Comma 3 2 2 2 2 2 2 2 22 18" xfId="4043"/>
    <cellStyle name="Comma 3 2 2 2 2 2 2 2 22 19" xfId="4044"/>
    <cellStyle name="Comma 3 2 2 2 2 2 2 2 22 2" xfId="4045"/>
    <cellStyle name="Comma 3 2 2 2 2 2 2 2 22 20" xfId="4046"/>
    <cellStyle name="Comma 3 2 2 2 2 2 2 2 22 21" xfId="4047"/>
    <cellStyle name="Comma 3 2 2 2 2 2 2 2 22 22" xfId="4048"/>
    <cellStyle name="Comma 3 2 2 2 2 2 2 2 22 3" xfId="4049"/>
    <cellStyle name="Comma 3 2 2 2 2 2 2 2 22 4" xfId="4050"/>
    <cellStyle name="Comma 3 2 2 2 2 2 2 2 22 5" xfId="4051"/>
    <cellStyle name="Comma 3 2 2 2 2 2 2 2 22 6" xfId="4052"/>
    <cellStyle name="Comma 3 2 2 2 2 2 2 2 22 7" xfId="4053"/>
    <cellStyle name="Comma 3 2 2 2 2 2 2 2 22 8" xfId="4054"/>
    <cellStyle name="Comma 3 2 2 2 2 2 2 2 22 9" xfId="4055"/>
    <cellStyle name="Comma 3 2 2 2 2 2 2 2 23" xfId="4056"/>
    <cellStyle name="Comma 3 2 2 2 2 2 2 2 23 10" xfId="4057"/>
    <cellStyle name="Comma 3 2 2 2 2 2 2 2 23 11" xfId="4058"/>
    <cellStyle name="Comma 3 2 2 2 2 2 2 2 23 12" xfId="4059"/>
    <cellStyle name="Comma 3 2 2 2 2 2 2 2 23 13" xfId="4060"/>
    <cellStyle name="Comma 3 2 2 2 2 2 2 2 23 14" xfId="4061"/>
    <cellStyle name="Comma 3 2 2 2 2 2 2 2 23 15" xfId="4062"/>
    <cellStyle name="Comma 3 2 2 2 2 2 2 2 23 16" xfId="4063"/>
    <cellStyle name="Comma 3 2 2 2 2 2 2 2 23 17" xfId="4064"/>
    <cellStyle name="Comma 3 2 2 2 2 2 2 2 23 18" xfId="4065"/>
    <cellStyle name="Comma 3 2 2 2 2 2 2 2 23 19" xfId="4066"/>
    <cellStyle name="Comma 3 2 2 2 2 2 2 2 23 2" xfId="4067"/>
    <cellStyle name="Comma 3 2 2 2 2 2 2 2 23 20" xfId="4068"/>
    <cellStyle name="Comma 3 2 2 2 2 2 2 2 23 21" xfId="4069"/>
    <cellStyle name="Comma 3 2 2 2 2 2 2 2 23 22" xfId="4070"/>
    <cellStyle name="Comma 3 2 2 2 2 2 2 2 23 3" xfId="4071"/>
    <cellStyle name="Comma 3 2 2 2 2 2 2 2 23 4" xfId="4072"/>
    <cellStyle name="Comma 3 2 2 2 2 2 2 2 23 5" xfId="4073"/>
    <cellStyle name="Comma 3 2 2 2 2 2 2 2 23 6" xfId="4074"/>
    <cellStyle name="Comma 3 2 2 2 2 2 2 2 23 7" xfId="4075"/>
    <cellStyle name="Comma 3 2 2 2 2 2 2 2 23 8" xfId="4076"/>
    <cellStyle name="Comma 3 2 2 2 2 2 2 2 23 9" xfId="4077"/>
    <cellStyle name="Comma 3 2 2 2 2 2 2 2 24" xfId="4078"/>
    <cellStyle name="Comma 3 2 2 2 2 2 2 2 24 10" xfId="4079"/>
    <cellStyle name="Comma 3 2 2 2 2 2 2 2 24 11" xfId="4080"/>
    <cellStyle name="Comma 3 2 2 2 2 2 2 2 24 12" xfId="4081"/>
    <cellStyle name="Comma 3 2 2 2 2 2 2 2 24 13" xfId="4082"/>
    <cellStyle name="Comma 3 2 2 2 2 2 2 2 24 14" xfId="4083"/>
    <cellStyle name="Comma 3 2 2 2 2 2 2 2 24 15" xfId="4084"/>
    <cellStyle name="Comma 3 2 2 2 2 2 2 2 24 16" xfId="4085"/>
    <cellStyle name="Comma 3 2 2 2 2 2 2 2 24 17" xfId="4086"/>
    <cellStyle name="Comma 3 2 2 2 2 2 2 2 24 18" xfId="4087"/>
    <cellStyle name="Comma 3 2 2 2 2 2 2 2 24 19" xfId="4088"/>
    <cellStyle name="Comma 3 2 2 2 2 2 2 2 24 2" xfId="4089"/>
    <cellStyle name="Comma 3 2 2 2 2 2 2 2 24 20" xfId="4090"/>
    <cellStyle name="Comma 3 2 2 2 2 2 2 2 24 21" xfId="4091"/>
    <cellStyle name="Comma 3 2 2 2 2 2 2 2 24 22" xfId="4092"/>
    <cellStyle name="Comma 3 2 2 2 2 2 2 2 24 3" xfId="4093"/>
    <cellStyle name="Comma 3 2 2 2 2 2 2 2 24 4" xfId="4094"/>
    <cellStyle name="Comma 3 2 2 2 2 2 2 2 24 5" xfId="4095"/>
    <cellStyle name="Comma 3 2 2 2 2 2 2 2 24 6" xfId="4096"/>
    <cellStyle name="Comma 3 2 2 2 2 2 2 2 24 7" xfId="4097"/>
    <cellStyle name="Comma 3 2 2 2 2 2 2 2 24 8" xfId="4098"/>
    <cellStyle name="Comma 3 2 2 2 2 2 2 2 24 9" xfId="4099"/>
    <cellStyle name="Comma 3 2 2 2 2 2 2 2 25" xfId="4100"/>
    <cellStyle name="Comma 3 2 2 2 2 2 2 2 25 10" xfId="4101"/>
    <cellStyle name="Comma 3 2 2 2 2 2 2 2 25 11" xfId="4102"/>
    <cellStyle name="Comma 3 2 2 2 2 2 2 2 25 12" xfId="4103"/>
    <cellStyle name="Comma 3 2 2 2 2 2 2 2 25 13" xfId="4104"/>
    <cellStyle name="Comma 3 2 2 2 2 2 2 2 25 14" xfId="4105"/>
    <cellStyle name="Comma 3 2 2 2 2 2 2 2 25 15" xfId="4106"/>
    <cellStyle name="Comma 3 2 2 2 2 2 2 2 25 16" xfId="4107"/>
    <cellStyle name="Comma 3 2 2 2 2 2 2 2 25 17" xfId="4108"/>
    <cellStyle name="Comma 3 2 2 2 2 2 2 2 25 18" xfId="4109"/>
    <cellStyle name="Comma 3 2 2 2 2 2 2 2 25 19" xfId="4110"/>
    <cellStyle name="Comma 3 2 2 2 2 2 2 2 25 2" xfId="4111"/>
    <cellStyle name="Comma 3 2 2 2 2 2 2 2 25 20" xfId="4112"/>
    <cellStyle name="Comma 3 2 2 2 2 2 2 2 25 21" xfId="4113"/>
    <cellStyle name="Comma 3 2 2 2 2 2 2 2 25 22" xfId="4114"/>
    <cellStyle name="Comma 3 2 2 2 2 2 2 2 25 3" xfId="4115"/>
    <cellStyle name="Comma 3 2 2 2 2 2 2 2 25 4" xfId="4116"/>
    <cellStyle name="Comma 3 2 2 2 2 2 2 2 25 5" xfId="4117"/>
    <cellStyle name="Comma 3 2 2 2 2 2 2 2 25 6" xfId="4118"/>
    <cellStyle name="Comma 3 2 2 2 2 2 2 2 25 7" xfId="4119"/>
    <cellStyle name="Comma 3 2 2 2 2 2 2 2 25 8" xfId="4120"/>
    <cellStyle name="Comma 3 2 2 2 2 2 2 2 25 9" xfId="4121"/>
    <cellStyle name="Comma 3 2 2 2 2 2 2 2 26" xfId="4122"/>
    <cellStyle name="Comma 3 2 2 2 2 2 2 2 26 10" xfId="4123"/>
    <cellStyle name="Comma 3 2 2 2 2 2 2 2 26 11" xfId="4124"/>
    <cellStyle name="Comma 3 2 2 2 2 2 2 2 26 12" xfId="4125"/>
    <cellStyle name="Comma 3 2 2 2 2 2 2 2 26 13" xfId="4126"/>
    <cellStyle name="Comma 3 2 2 2 2 2 2 2 26 14" xfId="4127"/>
    <cellStyle name="Comma 3 2 2 2 2 2 2 2 26 15" xfId="4128"/>
    <cellStyle name="Comma 3 2 2 2 2 2 2 2 26 16" xfId="4129"/>
    <cellStyle name="Comma 3 2 2 2 2 2 2 2 26 17" xfId="4130"/>
    <cellStyle name="Comma 3 2 2 2 2 2 2 2 26 18" xfId="4131"/>
    <cellStyle name="Comma 3 2 2 2 2 2 2 2 26 19" xfId="4132"/>
    <cellStyle name="Comma 3 2 2 2 2 2 2 2 26 2" xfId="4133"/>
    <cellStyle name="Comma 3 2 2 2 2 2 2 2 26 20" xfId="4134"/>
    <cellStyle name="Comma 3 2 2 2 2 2 2 2 26 21" xfId="4135"/>
    <cellStyle name="Comma 3 2 2 2 2 2 2 2 26 22" xfId="4136"/>
    <cellStyle name="Comma 3 2 2 2 2 2 2 2 26 3" xfId="4137"/>
    <cellStyle name="Comma 3 2 2 2 2 2 2 2 26 4" xfId="4138"/>
    <cellStyle name="Comma 3 2 2 2 2 2 2 2 26 5" xfId="4139"/>
    <cellStyle name="Comma 3 2 2 2 2 2 2 2 26 6" xfId="4140"/>
    <cellStyle name="Comma 3 2 2 2 2 2 2 2 26 7" xfId="4141"/>
    <cellStyle name="Comma 3 2 2 2 2 2 2 2 26 8" xfId="4142"/>
    <cellStyle name="Comma 3 2 2 2 2 2 2 2 26 9" xfId="4143"/>
    <cellStyle name="Comma 3 2 2 2 2 2 2 2 27" xfId="4144"/>
    <cellStyle name="Comma 3 2 2 2 2 2 2 2 27 10" xfId="4145"/>
    <cellStyle name="Comma 3 2 2 2 2 2 2 2 27 11" xfId="4146"/>
    <cellStyle name="Comma 3 2 2 2 2 2 2 2 27 12" xfId="4147"/>
    <cellStyle name="Comma 3 2 2 2 2 2 2 2 27 13" xfId="4148"/>
    <cellStyle name="Comma 3 2 2 2 2 2 2 2 27 14" xfId="4149"/>
    <cellStyle name="Comma 3 2 2 2 2 2 2 2 27 15" xfId="4150"/>
    <cellStyle name="Comma 3 2 2 2 2 2 2 2 27 16" xfId="4151"/>
    <cellStyle name="Comma 3 2 2 2 2 2 2 2 27 17" xfId="4152"/>
    <cellStyle name="Comma 3 2 2 2 2 2 2 2 27 18" xfId="4153"/>
    <cellStyle name="Comma 3 2 2 2 2 2 2 2 27 19" xfId="4154"/>
    <cellStyle name="Comma 3 2 2 2 2 2 2 2 27 2" xfId="4155"/>
    <cellStyle name="Comma 3 2 2 2 2 2 2 2 27 20" xfId="4156"/>
    <cellStyle name="Comma 3 2 2 2 2 2 2 2 27 21" xfId="4157"/>
    <cellStyle name="Comma 3 2 2 2 2 2 2 2 27 22" xfId="4158"/>
    <cellStyle name="Comma 3 2 2 2 2 2 2 2 27 3" xfId="4159"/>
    <cellStyle name="Comma 3 2 2 2 2 2 2 2 27 4" xfId="4160"/>
    <cellStyle name="Comma 3 2 2 2 2 2 2 2 27 5" xfId="4161"/>
    <cellStyle name="Comma 3 2 2 2 2 2 2 2 27 6" xfId="4162"/>
    <cellStyle name="Comma 3 2 2 2 2 2 2 2 27 7" xfId="4163"/>
    <cellStyle name="Comma 3 2 2 2 2 2 2 2 27 8" xfId="4164"/>
    <cellStyle name="Comma 3 2 2 2 2 2 2 2 27 9" xfId="4165"/>
    <cellStyle name="Comma 3 2 2 2 2 2 2 2 28" xfId="4166"/>
    <cellStyle name="Comma 3 2 2 2 2 2 2 2 28 10" xfId="4167"/>
    <cellStyle name="Comma 3 2 2 2 2 2 2 2 28 11" xfId="4168"/>
    <cellStyle name="Comma 3 2 2 2 2 2 2 2 28 12" xfId="4169"/>
    <cellStyle name="Comma 3 2 2 2 2 2 2 2 28 13" xfId="4170"/>
    <cellStyle name="Comma 3 2 2 2 2 2 2 2 28 14" xfId="4171"/>
    <cellStyle name="Comma 3 2 2 2 2 2 2 2 28 15" xfId="4172"/>
    <cellStyle name="Comma 3 2 2 2 2 2 2 2 28 16" xfId="4173"/>
    <cellStyle name="Comma 3 2 2 2 2 2 2 2 28 17" xfId="4174"/>
    <cellStyle name="Comma 3 2 2 2 2 2 2 2 28 18" xfId="4175"/>
    <cellStyle name="Comma 3 2 2 2 2 2 2 2 28 19" xfId="4176"/>
    <cellStyle name="Comma 3 2 2 2 2 2 2 2 28 2" xfId="4177"/>
    <cellStyle name="Comma 3 2 2 2 2 2 2 2 28 20" xfId="4178"/>
    <cellStyle name="Comma 3 2 2 2 2 2 2 2 28 21" xfId="4179"/>
    <cellStyle name="Comma 3 2 2 2 2 2 2 2 28 22" xfId="4180"/>
    <cellStyle name="Comma 3 2 2 2 2 2 2 2 28 3" xfId="4181"/>
    <cellStyle name="Comma 3 2 2 2 2 2 2 2 28 4" xfId="4182"/>
    <cellStyle name="Comma 3 2 2 2 2 2 2 2 28 5" xfId="4183"/>
    <cellStyle name="Comma 3 2 2 2 2 2 2 2 28 6" xfId="4184"/>
    <cellStyle name="Comma 3 2 2 2 2 2 2 2 28 7" xfId="4185"/>
    <cellStyle name="Comma 3 2 2 2 2 2 2 2 28 8" xfId="4186"/>
    <cellStyle name="Comma 3 2 2 2 2 2 2 2 28 9" xfId="4187"/>
    <cellStyle name="Comma 3 2 2 2 2 2 2 2 29" xfId="4188"/>
    <cellStyle name="Comma 3 2 2 2 2 2 2 2 29 10" xfId="4189"/>
    <cellStyle name="Comma 3 2 2 2 2 2 2 2 29 11" xfId="4190"/>
    <cellStyle name="Comma 3 2 2 2 2 2 2 2 29 12" xfId="4191"/>
    <cellStyle name="Comma 3 2 2 2 2 2 2 2 29 13" xfId="4192"/>
    <cellStyle name="Comma 3 2 2 2 2 2 2 2 29 14" xfId="4193"/>
    <cellStyle name="Comma 3 2 2 2 2 2 2 2 29 15" xfId="4194"/>
    <cellStyle name="Comma 3 2 2 2 2 2 2 2 29 16" xfId="4195"/>
    <cellStyle name="Comma 3 2 2 2 2 2 2 2 29 17" xfId="4196"/>
    <cellStyle name="Comma 3 2 2 2 2 2 2 2 29 18" xfId="4197"/>
    <cellStyle name="Comma 3 2 2 2 2 2 2 2 29 19" xfId="4198"/>
    <cellStyle name="Comma 3 2 2 2 2 2 2 2 29 2" xfId="4199"/>
    <cellStyle name="Comma 3 2 2 2 2 2 2 2 29 20" xfId="4200"/>
    <cellStyle name="Comma 3 2 2 2 2 2 2 2 29 21" xfId="4201"/>
    <cellStyle name="Comma 3 2 2 2 2 2 2 2 29 22" xfId="4202"/>
    <cellStyle name="Comma 3 2 2 2 2 2 2 2 29 3" xfId="4203"/>
    <cellStyle name="Comma 3 2 2 2 2 2 2 2 29 4" xfId="4204"/>
    <cellStyle name="Comma 3 2 2 2 2 2 2 2 29 5" xfId="4205"/>
    <cellStyle name="Comma 3 2 2 2 2 2 2 2 29 6" xfId="4206"/>
    <cellStyle name="Comma 3 2 2 2 2 2 2 2 29 7" xfId="4207"/>
    <cellStyle name="Comma 3 2 2 2 2 2 2 2 29 8" xfId="4208"/>
    <cellStyle name="Comma 3 2 2 2 2 2 2 2 29 9" xfId="4209"/>
    <cellStyle name="Comma 3 2 2 2 2 2 2 2 3" xfId="4210"/>
    <cellStyle name="Comma 3 2 2 2 2 2 2 2 3 10" xfId="4211"/>
    <cellStyle name="Comma 3 2 2 2 2 2 2 2 3 11" xfId="4212"/>
    <cellStyle name="Comma 3 2 2 2 2 2 2 2 3 12" xfId="4213"/>
    <cellStyle name="Comma 3 2 2 2 2 2 2 2 3 13" xfId="4214"/>
    <cellStyle name="Comma 3 2 2 2 2 2 2 2 3 14" xfId="4215"/>
    <cellStyle name="Comma 3 2 2 2 2 2 2 2 3 15" xfId="4216"/>
    <cellStyle name="Comma 3 2 2 2 2 2 2 2 3 16" xfId="4217"/>
    <cellStyle name="Comma 3 2 2 2 2 2 2 2 3 17" xfId="4218"/>
    <cellStyle name="Comma 3 2 2 2 2 2 2 2 3 18" xfId="4219"/>
    <cellStyle name="Comma 3 2 2 2 2 2 2 2 3 19" xfId="4220"/>
    <cellStyle name="Comma 3 2 2 2 2 2 2 2 3 2" xfId="4221"/>
    <cellStyle name="Comma 3 2 2 2 2 2 2 2 3 20" xfId="4222"/>
    <cellStyle name="Comma 3 2 2 2 2 2 2 2 3 21" xfId="4223"/>
    <cellStyle name="Comma 3 2 2 2 2 2 2 2 3 22" xfId="4224"/>
    <cellStyle name="Comma 3 2 2 2 2 2 2 2 3 3" xfId="4225"/>
    <cellStyle name="Comma 3 2 2 2 2 2 2 2 3 4" xfId="4226"/>
    <cellStyle name="Comma 3 2 2 2 2 2 2 2 3 5" xfId="4227"/>
    <cellStyle name="Comma 3 2 2 2 2 2 2 2 3 6" xfId="4228"/>
    <cellStyle name="Comma 3 2 2 2 2 2 2 2 3 7" xfId="4229"/>
    <cellStyle name="Comma 3 2 2 2 2 2 2 2 3 8" xfId="4230"/>
    <cellStyle name="Comma 3 2 2 2 2 2 2 2 3 9" xfId="4231"/>
    <cellStyle name="Comma 3 2 2 2 2 2 2 2 30" xfId="4232"/>
    <cellStyle name="Comma 3 2 2 2 2 2 2 2 30 10" xfId="4233"/>
    <cellStyle name="Comma 3 2 2 2 2 2 2 2 30 11" xfId="4234"/>
    <cellStyle name="Comma 3 2 2 2 2 2 2 2 30 12" xfId="4235"/>
    <cellStyle name="Comma 3 2 2 2 2 2 2 2 30 13" xfId="4236"/>
    <cellStyle name="Comma 3 2 2 2 2 2 2 2 30 14" xfId="4237"/>
    <cellStyle name="Comma 3 2 2 2 2 2 2 2 30 15" xfId="4238"/>
    <cellStyle name="Comma 3 2 2 2 2 2 2 2 30 16" xfId="4239"/>
    <cellStyle name="Comma 3 2 2 2 2 2 2 2 30 17" xfId="4240"/>
    <cellStyle name="Comma 3 2 2 2 2 2 2 2 30 18" xfId="4241"/>
    <cellStyle name="Comma 3 2 2 2 2 2 2 2 30 19" xfId="4242"/>
    <cellStyle name="Comma 3 2 2 2 2 2 2 2 30 2" xfId="4243"/>
    <cellStyle name="Comma 3 2 2 2 2 2 2 2 30 20" xfId="4244"/>
    <cellStyle name="Comma 3 2 2 2 2 2 2 2 30 21" xfId="4245"/>
    <cellStyle name="Comma 3 2 2 2 2 2 2 2 30 22" xfId="4246"/>
    <cellStyle name="Comma 3 2 2 2 2 2 2 2 30 3" xfId="4247"/>
    <cellStyle name="Comma 3 2 2 2 2 2 2 2 30 4" xfId="4248"/>
    <cellStyle name="Comma 3 2 2 2 2 2 2 2 30 5" xfId="4249"/>
    <cellStyle name="Comma 3 2 2 2 2 2 2 2 30 6" xfId="4250"/>
    <cellStyle name="Comma 3 2 2 2 2 2 2 2 30 7" xfId="4251"/>
    <cellStyle name="Comma 3 2 2 2 2 2 2 2 30 8" xfId="4252"/>
    <cellStyle name="Comma 3 2 2 2 2 2 2 2 30 9" xfId="4253"/>
    <cellStyle name="Comma 3 2 2 2 2 2 2 2 31" xfId="4254"/>
    <cellStyle name="Comma 3 2 2 2 2 2 2 2 31 10" xfId="4255"/>
    <cellStyle name="Comma 3 2 2 2 2 2 2 2 31 11" xfId="4256"/>
    <cellStyle name="Comma 3 2 2 2 2 2 2 2 31 12" xfId="4257"/>
    <cellStyle name="Comma 3 2 2 2 2 2 2 2 31 13" xfId="4258"/>
    <cellStyle name="Comma 3 2 2 2 2 2 2 2 31 14" xfId="4259"/>
    <cellStyle name="Comma 3 2 2 2 2 2 2 2 31 15" xfId="4260"/>
    <cellStyle name="Comma 3 2 2 2 2 2 2 2 31 16" xfId="4261"/>
    <cellStyle name="Comma 3 2 2 2 2 2 2 2 31 17" xfId="4262"/>
    <cellStyle name="Comma 3 2 2 2 2 2 2 2 31 18" xfId="4263"/>
    <cellStyle name="Comma 3 2 2 2 2 2 2 2 31 19" xfId="4264"/>
    <cellStyle name="Comma 3 2 2 2 2 2 2 2 31 2" xfId="4265"/>
    <cellStyle name="Comma 3 2 2 2 2 2 2 2 31 20" xfId="4266"/>
    <cellStyle name="Comma 3 2 2 2 2 2 2 2 31 21" xfId="4267"/>
    <cellStyle name="Comma 3 2 2 2 2 2 2 2 31 22" xfId="4268"/>
    <cellStyle name="Comma 3 2 2 2 2 2 2 2 31 3" xfId="4269"/>
    <cellStyle name="Comma 3 2 2 2 2 2 2 2 31 4" xfId="4270"/>
    <cellStyle name="Comma 3 2 2 2 2 2 2 2 31 5" xfId="4271"/>
    <cellStyle name="Comma 3 2 2 2 2 2 2 2 31 6" xfId="4272"/>
    <cellStyle name="Comma 3 2 2 2 2 2 2 2 31 7" xfId="4273"/>
    <cellStyle name="Comma 3 2 2 2 2 2 2 2 31 8" xfId="4274"/>
    <cellStyle name="Comma 3 2 2 2 2 2 2 2 31 9" xfId="4275"/>
    <cellStyle name="Comma 3 2 2 2 2 2 2 2 32" xfId="4276"/>
    <cellStyle name="Comma 3 2 2 2 2 2 2 2 32 10" xfId="4277"/>
    <cellStyle name="Comma 3 2 2 2 2 2 2 2 32 11" xfId="4278"/>
    <cellStyle name="Comma 3 2 2 2 2 2 2 2 32 12" xfId="4279"/>
    <cellStyle name="Comma 3 2 2 2 2 2 2 2 32 13" xfId="4280"/>
    <cellStyle name="Comma 3 2 2 2 2 2 2 2 32 14" xfId="4281"/>
    <cellStyle name="Comma 3 2 2 2 2 2 2 2 32 15" xfId="4282"/>
    <cellStyle name="Comma 3 2 2 2 2 2 2 2 32 16" xfId="4283"/>
    <cellStyle name="Comma 3 2 2 2 2 2 2 2 32 17" xfId="4284"/>
    <cellStyle name="Comma 3 2 2 2 2 2 2 2 32 18" xfId="4285"/>
    <cellStyle name="Comma 3 2 2 2 2 2 2 2 32 19" xfId="4286"/>
    <cellStyle name="Comma 3 2 2 2 2 2 2 2 32 2" xfId="4287"/>
    <cellStyle name="Comma 3 2 2 2 2 2 2 2 32 20" xfId="4288"/>
    <cellStyle name="Comma 3 2 2 2 2 2 2 2 32 21" xfId="4289"/>
    <cellStyle name="Comma 3 2 2 2 2 2 2 2 32 22" xfId="4290"/>
    <cellStyle name="Comma 3 2 2 2 2 2 2 2 32 3" xfId="4291"/>
    <cellStyle name="Comma 3 2 2 2 2 2 2 2 32 4" xfId="4292"/>
    <cellStyle name="Comma 3 2 2 2 2 2 2 2 32 5" xfId="4293"/>
    <cellStyle name="Comma 3 2 2 2 2 2 2 2 32 6" xfId="4294"/>
    <cellStyle name="Comma 3 2 2 2 2 2 2 2 32 7" xfId="4295"/>
    <cellStyle name="Comma 3 2 2 2 2 2 2 2 32 8" xfId="4296"/>
    <cellStyle name="Comma 3 2 2 2 2 2 2 2 32 9" xfId="4297"/>
    <cellStyle name="Comma 3 2 2 2 2 2 2 2 33" xfId="4298"/>
    <cellStyle name="Comma 3 2 2 2 2 2 2 2 33 10" xfId="4299"/>
    <cellStyle name="Comma 3 2 2 2 2 2 2 2 33 11" xfId="4300"/>
    <cellStyle name="Comma 3 2 2 2 2 2 2 2 33 12" xfId="4301"/>
    <cellStyle name="Comma 3 2 2 2 2 2 2 2 33 13" xfId="4302"/>
    <cellStyle name="Comma 3 2 2 2 2 2 2 2 33 14" xfId="4303"/>
    <cellStyle name="Comma 3 2 2 2 2 2 2 2 33 15" xfId="4304"/>
    <cellStyle name="Comma 3 2 2 2 2 2 2 2 33 16" xfId="4305"/>
    <cellStyle name="Comma 3 2 2 2 2 2 2 2 33 17" xfId="4306"/>
    <cellStyle name="Comma 3 2 2 2 2 2 2 2 33 18" xfId="4307"/>
    <cellStyle name="Comma 3 2 2 2 2 2 2 2 33 19" xfId="4308"/>
    <cellStyle name="Comma 3 2 2 2 2 2 2 2 33 2" xfId="4309"/>
    <cellStyle name="Comma 3 2 2 2 2 2 2 2 33 20" xfId="4310"/>
    <cellStyle name="Comma 3 2 2 2 2 2 2 2 33 21" xfId="4311"/>
    <cellStyle name="Comma 3 2 2 2 2 2 2 2 33 22" xfId="4312"/>
    <cellStyle name="Comma 3 2 2 2 2 2 2 2 33 3" xfId="4313"/>
    <cellStyle name="Comma 3 2 2 2 2 2 2 2 33 4" xfId="4314"/>
    <cellStyle name="Comma 3 2 2 2 2 2 2 2 33 5" xfId="4315"/>
    <cellStyle name="Comma 3 2 2 2 2 2 2 2 33 6" xfId="4316"/>
    <cellStyle name="Comma 3 2 2 2 2 2 2 2 33 7" xfId="4317"/>
    <cellStyle name="Comma 3 2 2 2 2 2 2 2 33 8" xfId="4318"/>
    <cellStyle name="Comma 3 2 2 2 2 2 2 2 33 9" xfId="4319"/>
    <cellStyle name="Comma 3 2 2 2 2 2 2 2 34" xfId="4320"/>
    <cellStyle name="Comma 3 2 2 2 2 2 2 2 34 10" xfId="4321"/>
    <cellStyle name="Comma 3 2 2 2 2 2 2 2 34 11" xfId="4322"/>
    <cellStyle name="Comma 3 2 2 2 2 2 2 2 34 12" xfId="4323"/>
    <cellStyle name="Comma 3 2 2 2 2 2 2 2 34 13" xfId="4324"/>
    <cellStyle name="Comma 3 2 2 2 2 2 2 2 34 14" xfId="4325"/>
    <cellStyle name="Comma 3 2 2 2 2 2 2 2 34 15" xfId="4326"/>
    <cellStyle name="Comma 3 2 2 2 2 2 2 2 34 16" xfId="4327"/>
    <cellStyle name="Comma 3 2 2 2 2 2 2 2 34 17" xfId="4328"/>
    <cellStyle name="Comma 3 2 2 2 2 2 2 2 34 18" xfId="4329"/>
    <cellStyle name="Comma 3 2 2 2 2 2 2 2 34 19" xfId="4330"/>
    <cellStyle name="Comma 3 2 2 2 2 2 2 2 34 2" xfId="4331"/>
    <cellStyle name="Comma 3 2 2 2 2 2 2 2 34 20" xfId="4332"/>
    <cellStyle name="Comma 3 2 2 2 2 2 2 2 34 21" xfId="4333"/>
    <cellStyle name="Comma 3 2 2 2 2 2 2 2 34 22" xfId="4334"/>
    <cellStyle name="Comma 3 2 2 2 2 2 2 2 34 3" xfId="4335"/>
    <cellStyle name="Comma 3 2 2 2 2 2 2 2 34 4" xfId="4336"/>
    <cellStyle name="Comma 3 2 2 2 2 2 2 2 34 5" xfId="4337"/>
    <cellStyle name="Comma 3 2 2 2 2 2 2 2 34 6" xfId="4338"/>
    <cellStyle name="Comma 3 2 2 2 2 2 2 2 34 7" xfId="4339"/>
    <cellStyle name="Comma 3 2 2 2 2 2 2 2 34 8" xfId="4340"/>
    <cellStyle name="Comma 3 2 2 2 2 2 2 2 34 9" xfId="4341"/>
    <cellStyle name="Comma 3 2 2 2 2 2 2 2 35" xfId="4342"/>
    <cellStyle name="Comma 3 2 2 2 2 2 2 2 35 10" xfId="4343"/>
    <cellStyle name="Comma 3 2 2 2 2 2 2 2 35 11" xfId="4344"/>
    <cellStyle name="Comma 3 2 2 2 2 2 2 2 35 12" xfId="4345"/>
    <cellStyle name="Comma 3 2 2 2 2 2 2 2 35 13" xfId="4346"/>
    <cellStyle name="Comma 3 2 2 2 2 2 2 2 35 14" xfId="4347"/>
    <cellStyle name="Comma 3 2 2 2 2 2 2 2 35 15" xfId="4348"/>
    <cellStyle name="Comma 3 2 2 2 2 2 2 2 35 16" xfId="4349"/>
    <cellStyle name="Comma 3 2 2 2 2 2 2 2 35 17" xfId="4350"/>
    <cellStyle name="Comma 3 2 2 2 2 2 2 2 35 18" xfId="4351"/>
    <cellStyle name="Comma 3 2 2 2 2 2 2 2 35 19" xfId="4352"/>
    <cellStyle name="Comma 3 2 2 2 2 2 2 2 35 2" xfId="4353"/>
    <cellStyle name="Comma 3 2 2 2 2 2 2 2 35 20" xfId="4354"/>
    <cellStyle name="Comma 3 2 2 2 2 2 2 2 35 21" xfId="4355"/>
    <cellStyle name="Comma 3 2 2 2 2 2 2 2 35 22" xfId="4356"/>
    <cellStyle name="Comma 3 2 2 2 2 2 2 2 35 3" xfId="4357"/>
    <cellStyle name="Comma 3 2 2 2 2 2 2 2 35 4" xfId="4358"/>
    <cellStyle name="Comma 3 2 2 2 2 2 2 2 35 5" xfId="4359"/>
    <cellStyle name="Comma 3 2 2 2 2 2 2 2 35 6" xfId="4360"/>
    <cellStyle name="Comma 3 2 2 2 2 2 2 2 35 7" xfId="4361"/>
    <cellStyle name="Comma 3 2 2 2 2 2 2 2 35 8" xfId="4362"/>
    <cellStyle name="Comma 3 2 2 2 2 2 2 2 35 9" xfId="4363"/>
    <cellStyle name="Comma 3 2 2 2 2 2 2 2 36" xfId="4364"/>
    <cellStyle name="Comma 3 2 2 2 2 2 2 2 36 10" xfId="4365"/>
    <cellStyle name="Comma 3 2 2 2 2 2 2 2 36 11" xfId="4366"/>
    <cellStyle name="Comma 3 2 2 2 2 2 2 2 36 12" xfId="4367"/>
    <cellStyle name="Comma 3 2 2 2 2 2 2 2 36 13" xfId="4368"/>
    <cellStyle name="Comma 3 2 2 2 2 2 2 2 36 14" xfId="4369"/>
    <cellStyle name="Comma 3 2 2 2 2 2 2 2 36 15" xfId="4370"/>
    <cellStyle name="Comma 3 2 2 2 2 2 2 2 36 16" xfId="4371"/>
    <cellStyle name="Comma 3 2 2 2 2 2 2 2 36 17" xfId="4372"/>
    <cellStyle name="Comma 3 2 2 2 2 2 2 2 36 18" xfId="4373"/>
    <cellStyle name="Comma 3 2 2 2 2 2 2 2 36 19" xfId="4374"/>
    <cellStyle name="Comma 3 2 2 2 2 2 2 2 36 2" xfId="4375"/>
    <cellStyle name="Comma 3 2 2 2 2 2 2 2 36 20" xfId="4376"/>
    <cellStyle name="Comma 3 2 2 2 2 2 2 2 36 21" xfId="4377"/>
    <cellStyle name="Comma 3 2 2 2 2 2 2 2 36 22" xfId="4378"/>
    <cellStyle name="Comma 3 2 2 2 2 2 2 2 36 3" xfId="4379"/>
    <cellStyle name="Comma 3 2 2 2 2 2 2 2 36 4" xfId="4380"/>
    <cellStyle name="Comma 3 2 2 2 2 2 2 2 36 5" xfId="4381"/>
    <cellStyle name="Comma 3 2 2 2 2 2 2 2 36 6" xfId="4382"/>
    <cellStyle name="Comma 3 2 2 2 2 2 2 2 36 7" xfId="4383"/>
    <cellStyle name="Comma 3 2 2 2 2 2 2 2 36 8" xfId="4384"/>
    <cellStyle name="Comma 3 2 2 2 2 2 2 2 36 9" xfId="4385"/>
    <cellStyle name="Comma 3 2 2 2 2 2 2 2 37" xfId="4386"/>
    <cellStyle name="Comma 3 2 2 2 2 2 2 2 37 10" xfId="4387"/>
    <cellStyle name="Comma 3 2 2 2 2 2 2 2 37 11" xfId="4388"/>
    <cellStyle name="Comma 3 2 2 2 2 2 2 2 37 12" xfId="4389"/>
    <cellStyle name="Comma 3 2 2 2 2 2 2 2 37 13" xfId="4390"/>
    <cellStyle name="Comma 3 2 2 2 2 2 2 2 37 14" xfId="4391"/>
    <cellStyle name="Comma 3 2 2 2 2 2 2 2 37 15" xfId="4392"/>
    <cellStyle name="Comma 3 2 2 2 2 2 2 2 37 16" xfId="4393"/>
    <cellStyle name="Comma 3 2 2 2 2 2 2 2 37 17" xfId="4394"/>
    <cellStyle name="Comma 3 2 2 2 2 2 2 2 37 18" xfId="4395"/>
    <cellStyle name="Comma 3 2 2 2 2 2 2 2 37 19" xfId="4396"/>
    <cellStyle name="Comma 3 2 2 2 2 2 2 2 37 2" xfId="4397"/>
    <cellStyle name="Comma 3 2 2 2 2 2 2 2 37 20" xfId="4398"/>
    <cellStyle name="Comma 3 2 2 2 2 2 2 2 37 21" xfId="4399"/>
    <cellStyle name="Comma 3 2 2 2 2 2 2 2 37 22" xfId="4400"/>
    <cellStyle name="Comma 3 2 2 2 2 2 2 2 37 3" xfId="4401"/>
    <cellStyle name="Comma 3 2 2 2 2 2 2 2 37 4" xfId="4402"/>
    <cellStyle name="Comma 3 2 2 2 2 2 2 2 37 5" xfId="4403"/>
    <cellStyle name="Comma 3 2 2 2 2 2 2 2 37 6" xfId="4404"/>
    <cellStyle name="Comma 3 2 2 2 2 2 2 2 37 7" xfId="4405"/>
    <cellStyle name="Comma 3 2 2 2 2 2 2 2 37 8" xfId="4406"/>
    <cellStyle name="Comma 3 2 2 2 2 2 2 2 37 9" xfId="4407"/>
    <cellStyle name="Comma 3 2 2 2 2 2 2 2 38" xfId="4408"/>
    <cellStyle name="Comma 3 2 2 2 2 2 2 2 38 10" xfId="4409"/>
    <cellStyle name="Comma 3 2 2 2 2 2 2 2 38 11" xfId="4410"/>
    <cellStyle name="Comma 3 2 2 2 2 2 2 2 38 12" xfId="4411"/>
    <cellStyle name="Comma 3 2 2 2 2 2 2 2 38 13" xfId="4412"/>
    <cellStyle name="Comma 3 2 2 2 2 2 2 2 38 14" xfId="4413"/>
    <cellStyle name="Comma 3 2 2 2 2 2 2 2 38 15" xfId="4414"/>
    <cellStyle name="Comma 3 2 2 2 2 2 2 2 38 16" xfId="4415"/>
    <cellStyle name="Comma 3 2 2 2 2 2 2 2 38 17" xfId="4416"/>
    <cellStyle name="Comma 3 2 2 2 2 2 2 2 38 18" xfId="4417"/>
    <cellStyle name="Comma 3 2 2 2 2 2 2 2 38 19" xfId="4418"/>
    <cellStyle name="Comma 3 2 2 2 2 2 2 2 38 2" xfId="4419"/>
    <cellStyle name="Comma 3 2 2 2 2 2 2 2 38 20" xfId="4420"/>
    <cellStyle name="Comma 3 2 2 2 2 2 2 2 38 21" xfId="4421"/>
    <cellStyle name="Comma 3 2 2 2 2 2 2 2 38 22" xfId="4422"/>
    <cellStyle name="Comma 3 2 2 2 2 2 2 2 38 3" xfId="4423"/>
    <cellStyle name="Comma 3 2 2 2 2 2 2 2 38 4" xfId="4424"/>
    <cellStyle name="Comma 3 2 2 2 2 2 2 2 38 5" xfId="4425"/>
    <cellStyle name="Comma 3 2 2 2 2 2 2 2 38 6" xfId="4426"/>
    <cellStyle name="Comma 3 2 2 2 2 2 2 2 38 7" xfId="4427"/>
    <cellStyle name="Comma 3 2 2 2 2 2 2 2 38 8" xfId="4428"/>
    <cellStyle name="Comma 3 2 2 2 2 2 2 2 38 9" xfId="4429"/>
    <cellStyle name="Comma 3 2 2 2 2 2 2 2 39" xfId="4430"/>
    <cellStyle name="Comma 3 2 2 2 2 2 2 2 39 10" xfId="4431"/>
    <cellStyle name="Comma 3 2 2 2 2 2 2 2 39 11" xfId="4432"/>
    <cellStyle name="Comma 3 2 2 2 2 2 2 2 39 12" xfId="4433"/>
    <cellStyle name="Comma 3 2 2 2 2 2 2 2 39 13" xfId="4434"/>
    <cellStyle name="Comma 3 2 2 2 2 2 2 2 39 14" xfId="4435"/>
    <cellStyle name="Comma 3 2 2 2 2 2 2 2 39 15" xfId="4436"/>
    <cellStyle name="Comma 3 2 2 2 2 2 2 2 39 16" xfId="4437"/>
    <cellStyle name="Comma 3 2 2 2 2 2 2 2 39 17" xfId="4438"/>
    <cellStyle name="Comma 3 2 2 2 2 2 2 2 39 18" xfId="4439"/>
    <cellStyle name="Comma 3 2 2 2 2 2 2 2 39 19" xfId="4440"/>
    <cellStyle name="Comma 3 2 2 2 2 2 2 2 39 2" xfId="4441"/>
    <cellStyle name="Comma 3 2 2 2 2 2 2 2 39 20" xfId="4442"/>
    <cellStyle name="Comma 3 2 2 2 2 2 2 2 39 21" xfId="4443"/>
    <cellStyle name="Comma 3 2 2 2 2 2 2 2 39 22" xfId="4444"/>
    <cellStyle name="Comma 3 2 2 2 2 2 2 2 39 3" xfId="4445"/>
    <cellStyle name="Comma 3 2 2 2 2 2 2 2 39 4" xfId="4446"/>
    <cellStyle name="Comma 3 2 2 2 2 2 2 2 39 5" xfId="4447"/>
    <cellStyle name="Comma 3 2 2 2 2 2 2 2 39 6" xfId="4448"/>
    <cellStyle name="Comma 3 2 2 2 2 2 2 2 39 7" xfId="4449"/>
    <cellStyle name="Comma 3 2 2 2 2 2 2 2 39 8" xfId="4450"/>
    <cellStyle name="Comma 3 2 2 2 2 2 2 2 39 9" xfId="4451"/>
    <cellStyle name="Comma 3 2 2 2 2 2 2 2 4" xfId="4452"/>
    <cellStyle name="Comma 3 2 2 2 2 2 2 2 4 10" xfId="4453"/>
    <cellStyle name="Comma 3 2 2 2 2 2 2 2 4 11" xfId="4454"/>
    <cellStyle name="Comma 3 2 2 2 2 2 2 2 4 12" xfId="4455"/>
    <cellStyle name="Comma 3 2 2 2 2 2 2 2 4 13" xfId="4456"/>
    <cellStyle name="Comma 3 2 2 2 2 2 2 2 4 14" xfId="4457"/>
    <cellStyle name="Comma 3 2 2 2 2 2 2 2 4 15" xfId="4458"/>
    <cellStyle name="Comma 3 2 2 2 2 2 2 2 4 16" xfId="4459"/>
    <cellStyle name="Comma 3 2 2 2 2 2 2 2 4 17" xfId="4460"/>
    <cellStyle name="Comma 3 2 2 2 2 2 2 2 4 18" xfId="4461"/>
    <cellStyle name="Comma 3 2 2 2 2 2 2 2 4 19" xfId="4462"/>
    <cellStyle name="Comma 3 2 2 2 2 2 2 2 4 2" xfId="4463"/>
    <cellStyle name="Comma 3 2 2 2 2 2 2 2 4 20" xfId="4464"/>
    <cellStyle name="Comma 3 2 2 2 2 2 2 2 4 21" xfId="4465"/>
    <cellStyle name="Comma 3 2 2 2 2 2 2 2 4 22" xfId="4466"/>
    <cellStyle name="Comma 3 2 2 2 2 2 2 2 4 3" xfId="4467"/>
    <cellStyle name="Comma 3 2 2 2 2 2 2 2 4 4" xfId="4468"/>
    <cellStyle name="Comma 3 2 2 2 2 2 2 2 4 5" xfId="4469"/>
    <cellStyle name="Comma 3 2 2 2 2 2 2 2 4 6" xfId="4470"/>
    <cellStyle name="Comma 3 2 2 2 2 2 2 2 4 7" xfId="4471"/>
    <cellStyle name="Comma 3 2 2 2 2 2 2 2 4 8" xfId="4472"/>
    <cellStyle name="Comma 3 2 2 2 2 2 2 2 4 9" xfId="4473"/>
    <cellStyle name="Comma 3 2 2 2 2 2 2 2 40" xfId="4474"/>
    <cellStyle name="Comma 3 2 2 2 2 2 2 2 40 10" xfId="4475"/>
    <cellStyle name="Comma 3 2 2 2 2 2 2 2 40 11" xfId="4476"/>
    <cellStyle name="Comma 3 2 2 2 2 2 2 2 40 12" xfId="4477"/>
    <cellStyle name="Comma 3 2 2 2 2 2 2 2 40 13" xfId="4478"/>
    <cellStyle name="Comma 3 2 2 2 2 2 2 2 40 14" xfId="4479"/>
    <cellStyle name="Comma 3 2 2 2 2 2 2 2 40 15" xfId="4480"/>
    <cellStyle name="Comma 3 2 2 2 2 2 2 2 40 16" xfId="4481"/>
    <cellStyle name="Comma 3 2 2 2 2 2 2 2 40 17" xfId="4482"/>
    <cellStyle name="Comma 3 2 2 2 2 2 2 2 40 18" xfId="4483"/>
    <cellStyle name="Comma 3 2 2 2 2 2 2 2 40 19" xfId="4484"/>
    <cellStyle name="Comma 3 2 2 2 2 2 2 2 40 2" xfId="4485"/>
    <cellStyle name="Comma 3 2 2 2 2 2 2 2 40 20" xfId="4486"/>
    <cellStyle name="Comma 3 2 2 2 2 2 2 2 40 21" xfId="4487"/>
    <cellStyle name="Comma 3 2 2 2 2 2 2 2 40 22" xfId="4488"/>
    <cellStyle name="Comma 3 2 2 2 2 2 2 2 40 3" xfId="4489"/>
    <cellStyle name="Comma 3 2 2 2 2 2 2 2 40 4" xfId="4490"/>
    <cellStyle name="Comma 3 2 2 2 2 2 2 2 40 5" xfId="4491"/>
    <cellStyle name="Comma 3 2 2 2 2 2 2 2 40 6" xfId="4492"/>
    <cellStyle name="Comma 3 2 2 2 2 2 2 2 40 7" xfId="4493"/>
    <cellStyle name="Comma 3 2 2 2 2 2 2 2 40 8" xfId="4494"/>
    <cellStyle name="Comma 3 2 2 2 2 2 2 2 40 9" xfId="4495"/>
    <cellStyle name="Comma 3 2 2 2 2 2 2 2 41" xfId="4496"/>
    <cellStyle name="Comma 3 2 2 2 2 2 2 2 41 10" xfId="4497"/>
    <cellStyle name="Comma 3 2 2 2 2 2 2 2 41 11" xfId="4498"/>
    <cellStyle name="Comma 3 2 2 2 2 2 2 2 41 12" xfId="4499"/>
    <cellStyle name="Comma 3 2 2 2 2 2 2 2 41 13" xfId="4500"/>
    <cellStyle name="Comma 3 2 2 2 2 2 2 2 41 14" xfId="4501"/>
    <cellStyle name="Comma 3 2 2 2 2 2 2 2 41 15" xfId="4502"/>
    <cellStyle name="Comma 3 2 2 2 2 2 2 2 41 16" xfId="4503"/>
    <cellStyle name="Comma 3 2 2 2 2 2 2 2 41 17" xfId="4504"/>
    <cellStyle name="Comma 3 2 2 2 2 2 2 2 41 18" xfId="4505"/>
    <cellStyle name="Comma 3 2 2 2 2 2 2 2 41 19" xfId="4506"/>
    <cellStyle name="Comma 3 2 2 2 2 2 2 2 41 2" xfId="4507"/>
    <cellStyle name="Comma 3 2 2 2 2 2 2 2 41 20" xfId="4508"/>
    <cellStyle name="Comma 3 2 2 2 2 2 2 2 41 21" xfId="4509"/>
    <cellStyle name="Comma 3 2 2 2 2 2 2 2 41 22" xfId="4510"/>
    <cellStyle name="Comma 3 2 2 2 2 2 2 2 41 3" xfId="4511"/>
    <cellStyle name="Comma 3 2 2 2 2 2 2 2 41 4" xfId="4512"/>
    <cellStyle name="Comma 3 2 2 2 2 2 2 2 41 5" xfId="4513"/>
    <cellStyle name="Comma 3 2 2 2 2 2 2 2 41 6" xfId="4514"/>
    <cellStyle name="Comma 3 2 2 2 2 2 2 2 41 7" xfId="4515"/>
    <cellStyle name="Comma 3 2 2 2 2 2 2 2 41 8" xfId="4516"/>
    <cellStyle name="Comma 3 2 2 2 2 2 2 2 41 9" xfId="4517"/>
    <cellStyle name="Comma 3 2 2 2 2 2 2 2 42" xfId="4518"/>
    <cellStyle name="Comma 3 2 2 2 2 2 2 2 42 2" xfId="4519"/>
    <cellStyle name="Comma 3 2 2 2 2 2 2 2 42 2 10" xfId="4520"/>
    <cellStyle name="Comma 3 2 2 2 2 2 2 2 42 2 11" xfId="4521"/>
    <cellStyle name="Comma 3 2 2 2 2 2 2 2 42 2 12" xfId="4522"/>
    <cellStyle name="Comma 3 2 2 2 2 2 2 2 42 2 13" xfId="4523"/>
    <cellStyle name="Comma 3 2 2 2 2 2 2 2 42 2 14" xfId="4524"/>
    <cellStyle name="Comma 3 2 2 2 2 2 2 2 42 2 15" xfId="4525"/>
    <cellStyle name="Comma 3 2 2 2 2 2 2 2 42 2 16" xfId="4526"/>
    <cellStyle name="Comma 3 2 2 2 2 2 2 2 42 2 17" xfId="4527"/>
    <cellStyle name="Comma 3 2 2 2 2 2 2 2 42 2 18" xfId="4528"/>
    <cellStyle name="Comma 3 2 2 2 2 2 2 2 42 2 19" xfId="4529"/>
    <cellStyle name="Comma 3 2 2 2 2 2 2 2 42 2 2" xfId="4530"/>
    <cellStyle name="Comma 3 2 2 2 2 2 2 2 42 2 20" xfId="4531"/>
    <cellStyle name="Comma 3 2 2 2 2 2 2 2 42 2 21" xfId="4532"/>
    <cellStyle name="Comma 3 2 2 2 2 2 2 2 42 2 22" xfId="4533"/>
    <cellStyle name="Comma 3 2 2 2 2 2 2 2 42 2 3" xfId="4534"/>
    <cellStyle name="Comma 3 2 2 2 2 2 2 2 42 2 4" xfId="4535"/>
    <cellStyle name="Comma 3 2 2 2 2 2 2 2 42 2 5" xfId="4536"/>
    <cellStyle name="Comma 3 2 2 2 2 2 2 2 42 2 6" xfId="4537"/>
    <cellStyle name="Comma 3 2 2 2 2 2 2 2 42 2 7" xfId="4538"/>
    <cellStyle name="Comma 3 2 2 2 2 2 2 2 42 2 8" xfId="4539"/>
    <cellStyle name="Comma 3 2 2 2 2 2 2 2 42 2 9" xfId="4540"/>
    <cellStyle name="Comma 3 2 2 2 2 2 2 2 42 3" xfId="4541"/>
    <cellStyle name="Comma 3 2 2 2 2 2 2 2 42 3 10" xfId="4542"/>
    <cellStyle name="Comma 3 2 2 2 2 2 2 2 42 3 11" xfId="4543"/>
    <cellStyle name="Comma 3 2 2 2 2 2 2 2 42 3 12" xfId="4544"/>
    <cellStyle name="Comma 3 2 2 2 2 2 2 2 42 3 13" xfId="4545"/>
    <cellStyle name="Comma 3 2 2 2 2 2 2 2 42 3 14" xfId="4546"/>
    <cellStyle name="Comma 3 2 2 2 2 2 2 2 42 3 15" xfId="4547"/>
    <cellStyle name="Comma 3 2 2 2 2 2 2 2 42 3 16" xfId="4548"/>
    <cellStyle name="Comma 3 2 2 2 2 2 2 2 42 3 17" xfId="4549"/>
    <cellStyle name="Comma 3 2 2 2 2 2 2 2 42 3 18" xfId="4550"/>
    <cellStyle name="Comma 3 2 2 2 2 2 2 2 42 3 19" xfId="4551"/>
    <cellStyle name="Comma 3 2 2 2 2 2 2 2 42 3 2" xfId="4552"/>
    <cellStyle name="Comma 3 2 2 2 2 2 2 2 42 3 20" xfId="4553"/>
    <cellStyle name="Comma 3 2 2 2 2 2 2 2 42 3 21" xfId="4554"/>
    <cellStyle name="Comma 3 2 2 2 2 2 2 2 42 3 22" xfId="4555"/>
    <cellStyle name="Comma 3 2 2 2 2 2 2 2 42 3 3" xfId="4556"/>
    <cellStyle name="Comma 3 2 2 2 2 2 2 2 42 3 4" xfId="4557"/>
    <cellStyle name="Comma 3 2 2 2 2 2 2 2 42 3 5" xfId="4558"/>
    <cellStyle name="Comma 3 2 2 2 2 2 2 2 42 3 6" xfId="4559"/>
    <cellStyle name="Comma 3 2 2 2 2 2 2 2 42 3 7" xfId="4560"/>
    <cellStyle name="Comma 3 2 2 2 2 2 2 2 42 3 8" xfId="4561"/>
    <cellStyle name="Comma 3 2 2 2 2 2 2 2 42 3 9" xfId="4562"/>
    <cellStyle name="Comma 3 2 2 2 2 2 2 2 43" xfId="4563"/>
    <cellStyle name="Comma 3 2 2 2 2 2 2 2 43 2" xfId="4564"/>
    <cellStyle name="Comma 3 2 2 2 2 2 2 2 44" xfId="4565"/>
    <cellStyle name="Comma 3 2 2 2 2 2 2 2 45" xfId="4566"/>
    <cellStyle name="Comma 3 2 2 2 2 2 2 2 46" xfId="4567"/>
    <cellStyle name="Comma 3 2 2 2 2 2 2 2 47" xfId="4568"/>
    <cellStyle name="Comma 3 2 2 2 2 2 2 2 48" xfId="4569"/>
    <cellStyle name="Comma 3 2 2 2 2 2 2 2 49" xfId="4570"/>
    <cellStyle name="Comma 3 2 2 2 2 2 2 2 5" xfId="4571"/>
    <cellStyle name="Comma 3 2 2 2 2 2 2 2 5 10" xfId="4572"/>
    <cellStyle name="Comma 3 2 2 2 2 2 2 2 5 11" xfId="4573"/>
    <cellStyle name="Comma 3 2 2 2 2 2 2 2 5 12" xfId="4574"/>
    <cellStyle name="Comma 3 2 2 2 2 2 2 2 5 13" xfId="4575"/>
    <cellStyle name="Comma 3 2 2 2 2 2 2 2 5 14" xfId="4576"/>
    <cellStyle name="Comma 3 2 2 2 2 2 2 2 5 15" xfId="4577"/>
    <cellStyle name="Comma 3 2 2 2 2 2 2 2 5 16" xfId="4578"/>
    <cellStyle name="Comma 3 2 2 2 2 2 2 2 5 17" xfId="4579"/>
    <cellStyle name="Comma 3 2 2 2 2 2 2 2 5 18" xfId="4580"/>
    <cellStyle name="Comma 3 2 2 2 2 2 2 2 5 19" xfId="4581"/>
    <cellStyle name="Comma 3 2 2 2 2 2 2 2 5 2" xfId="4582"/>
    <cellStyle name="Comma 3 2 2 2 2 2 2 2 5 20" xfId="4583"/>
    <cellStyle name="Comma 3 2 2 2 2 2 2 2 5 21" xfId="4584"/>
    <cellStyle name="Comma 3 2 2 2 2 2 2 2 5 22" xfId="4585"/>
    <cellStyle name="Comma 3 2 2 2 2 2 2 2 5 3" xfId="4586"/>
    <cellStyle name="Comma 3 2 2 2 2 2 2 2 5 4" xfId="4587"/>
    <cellStyle name="Comma 3 2 2 2 2 2 2 2 5 5" xfId="4588"/>
    <cellStyle name="Comma 3 2 2 2 2 2 2 2 5 6" xfId="4589"/>
    <cellStyle name="Comma 3 2 2 2 2 2 2 2 5 7" xfId="4590"/>
    <cellStyle name="Comma 3 2 2 2 2 2 2 2 5 8" xfId="4591"/>
    <cellStyle name="Comma 3 2 2 2 2 2 2 2 5 9" xfId="4592"/>
    <cellStyle name="Comma 3 2 2 2 2 2 2 2 50" xfId="4593"/>
    <cellStyle name="Comma 3 2 2 2 2 2 2 2 51" xfId="4594"/>
    <cellStyle name="Comma 3 2 2 2 2 2 2 2 52" xfId="4595"/>
    <cellStyle name="Comma 3 2 2 2 2 2 2 2 53" xfId="4596"/>
    <cellStyle name="Comma 3 2 2 2 2 2 2 2 54" xfId="4597"/>
    <cellStyle name="Comma 3 2 2 2 2 2 2 2 55" xfId="4598"/>
    <cellStyle name="Comma 3 2 2 2 2 2 2 2 56" xfId="4599"/>
    <cellStyle name="Comma 3 2 2 2 2 2 2 2 57" xfId="4600"/>
    <cellStyle name="Comma 3 2 2 2 2 2 2 2 58" xfId="4601"/>
    <cellStyle name="Comma 3 2 2 2 2 2 2 2 59" xfId="4602"/>
    <cellStyle name="Comma 3 2 2 2 2 2 2 2 6" xfId="4603"/>
    <cellStyle name="Comma 3 2 2 2 2 2 2 2 6 10" xfId="4604"/>
    <cellStyle name="Comma 3 2 2 2 2 2 2 2 6 11" xfId="4605"/>
    <cellStyle name="Comma 3 2 2 2 2 2 2 2 6 12" xfId="4606"/>
    <cellStyle name="Comma 3 2 2 2 2 2 2 2 6 13" xfId="4607"/>
    <cellStyle name="Comma 3 2 2 2 2 2 2 2 6 14" xfId="4608"/>
    <cellStyle name="Comma 3 2 2 2 2 2 2 2 6 15" xfId="4609"/>
    <cellStyle name="Comma 3 2 2 2 2 2 2 2 6 16" xfId="4610"/>
    <cellStyle name="Comma 3 2 2 2 2 2 2 2 6 17" xfId="4611"/>
    <cellStyle name="Comma 3 2 2 2 2 2 2 2 6 18" xfId="4612"/>
    <cellStyle name="Comma 3 2 2 2 2 2 2 2 6 19" xfId="4613"/>
    <cellStyle name="Comma 3 2 2 2 2 2 2 2 6 2" xfId="4614"/>
    <cellStyle name="Comma 3 2 2 2 2 2 2 2 6 20" xfId="4615"/>
    <cellStyle name="Comma 3 2 2 2 2 2 2 2 6 21" xfId="4616"/>
    <cellStyle name="Comma 3 2 2 2 2 2 2 2 6 22" xfId="4617"/>
    <cellStyle name="Comma 3 2 2 2 2 2 2 2 6 3" xfId="4618"/>
    <cellStyle name="Comma 3 2 2 2 2 2 2 2 6 4" xfId="4619"/>
    <cellStyle name="Comma 3 2 2 2 2 2 2 2 6 5" xfId="4620"/>
    <cellStyle name="Comma 3 2 2 2 2 2 2 2 6 6" xfId="4621"/>
    <cellStyle name="Comma 3 2 2 2 2 2 2 2 6 7" xfId="4622"/>
    <cellStyle name="Comma 3 2 2 2 2 2 2 2 6 8" xfId="4623"/>
    <cellStyle name="Comma 3 2 2 2 2 2 2 2 6 9" xfId="4624"/>
    <cellStyle name="Comma 3 2 2 2 2 2 2 2 60" xfId="4625"/>
    <cellStyle name="Comma 3 2 2 2 2 2 2 2 61" xfId="4626"/>
    <cellStyle name="Comma 3 2 2 2 2 2 2 2 62" xfId="4627"/>
    <cellStyle name="Comma 3 2 2 2 2 2 2 2 63" xfId="4628"/>
    <cellStyle name="Comma 3 2 2 2 2 2 2 2 64" xfId="4629"/>
    <cellStyle name="Comma 3 2 2 2 2 2 2 2 7" xfId="4630"/>
    <cellStyle name="Comma 3 2 2 2 2 2 2 2 7 10" xfId="4631"/>
    <cellStyle name="Comma 3 2 2 2 2 2 2 2 7 11" xfId="4632"/>
    <cellStyle name="Comma 3 2 2 2 2 2 2 2 7 12" xfId="4633"/>
    <cellStyle name="Comma 3 2 2 2 2 2 2 2 7 13" xfId="4634"/>
    <cellStyle name="Comma 3 2 2 2 2 2 2 2 7 14" xfId="4635"/>
    <cellStyle name="Comma 3 2 2 2 2 2 2 2 7 15" xfId="4636"/>
    <cellStyle name="Comma 3 2 2 2 2 2 2 2 7 16" xfId="4637"/>
    <cellStyle name="Comma 3 2 2 2 2 2 2 2 7 17" xfId="4638"/>
    <cellStyle name="Comma 3 2 2 2 2 2 2 2 7 18" xfId="4639"/>
    <cellStyle name="Comma 3 2 2 2 2 2 2 2 7 19" xfId="4640"/>
    <cellStyle name="Comma 3 2 2 2 2 2 2 2 7 2" xfId="4641"/>
    <cellStyle name="Comma 3 2 2 2 2 2 2 2 7 20" xfId="4642"/>
    <cellStyle name="Comma 3 2 2 2 2 2 2 2 7 21" xfId="4643"/>
    <cellStyle name="Comma 3 2 2 2 2 2 2 2 7 22" xfId="4644"/>
    <cellStyle name="Comma 3 2 2 2 2 2 2 2 7 3" xfId="4645"/>
    <cellStyle name="Comma 3 2 2 2 2 2 2 2 7 4" xfId="4646"/>
    <cellStyle name="Comma 3 2 2 2 2 2 2 2 7 5" xfId="4647"/>
    <cellStyle name="Comma 3 2 2 2 2 2 2 2 7 6" xfId="4648"/>
    <cellStyle name="Comma 3 2 2 2 2 2 2 2 7 7" xfId="4649"/>
    <cellStyle name="Comma 3 2 2 2 2 2 2 2 7 8" xfId="4650"/>
    <cellStyle name="Comma 3 2 2 2 2 2 2 2 7 9" xfId="4651"/>
    <cellStyle name="Comma 3 2 2 2 2 2 2 2 8" xfId="4652"/>
    <cellStyle name="Comma 3 2 2 2 2 2 2 2 8 10" xfId="4653"/>
    <cellStyle name="Comma 3 2 2 2 2 2 2 2 8 11" xfId="4654"/>
    <cellStyle name="Comma 3 2 2 2 2 2 2 2 8 12" xfId="4655"/>
    <cellStyle name="Comma 3 2 2 2 2 2 2 2 8 13" xfId="4656"/>
    <cellStyle name="Comma 3 2 2 2 2 2 2 2 8 14" xfId="4657"/>
    <cellStyle name="Comma 3 2 2 2 2 2 2 2 8 15" xfId="4658"/>
    <cellStyle name="Comma 3 2 2 2 2 2 2 2 8 16" xfId="4659"/>
    <cellStyle name="Comma 3 2 2 2 2 2 2 2 8 17" xfId="4660"/>
    <cellStyle name="Comma 3 2 2 2 2 2 2 2 8 18" xfId="4661"/>
    <cellStyle name="Comma 3 2 2 2 2 2 2 2 8 19" xfId="4662"/>
    <cellStyle name="Comma 3 2 2 2 2 2 2 2 8 2" xfId="4663"/>
    <cellStyle name="Comma 3 2 2 2 2 2 2 2 8 20" xfId="4664"/>
    <cellStyle name="Comma 3 2 2 2 2 2 2 2 8 21" xfId="4665"/>
    <cellStyle name="Comma 3 2 2 2 2 2 2 2 8 22" xfId="4666"/>
    <cellStyle name="Comma 3 2 2 2 2 2 2 2 8 3" xfId="4667"/>
    <cellStyle name="Comma 3 2 2 2 2 2 2 2 8 4" xfId="4668"/>
    <cellStyle name="Comma 3 2 2 2 2 2 2 2 8 5" xfId="4669"/>
    <cellStyle name="Comma 3 2 2 2 2 2 2 2 8 6" xfId="4670"/>
    <cellStyle name="Comma 3 2 2 2 2 2 2 2 8 7" xfId="4671"/>
    <cellStyle name="Comma 3 2 2 2 2 2 2 2 8 8" xfId="4672"/>
    <cellStyle name="Comma 3 2 2 2 2 2 2 2 8 9" xfId="4673"/>
    <cellStyle name="Comma 3 2 2 2 2 2 2 2 9" xfId="4674"/>
    <cellStyle name="Comma 3 2 2 2 2 2 2 2 9 10" xfId="4675"/>
    <cellStyle name="Comma 3 2 2 2 2 2 2 2 9 11" xfId="4676"/>
    <cellStyle name="Comma 3 2 2 2 2 2 2 2 9 12" xfId="4677"/>
    <cellStyle name="Comma 3 2 2 2 2 2 2 2 9 13" xfId="4678"/>
    <cellStyle name="Comma 3 2 2 2 2 2 2 2 9 14" xfId="4679"/>
    <cellStyle name="Comma 3 2 2 2 2 2 2 2 9 15" xfId="4680"/>
    <cellStyle name="Comma 3 2 2 2 2 2 2 2 9 16" xfId="4681"/>
    <cellStyle name="Comma 3 2 2 2 2 2 2 2 9 17" xfId="4682"/>
    <cellStyle name="Comma 3 2 2 2 2 2 2 2 9 18" xfId="4683"/>
    <cellStyle name="Comma 3 2 2 2 2 2 2 2 9 19" xfId="4684"/>
    <cellStyle name="Comma 3 2 2 2 2 2 2 2 9 2" xfId="4685"/>
    <cellStyle name="Comma 3 2 2 2 2 2 2 2 9 20" xfId="4686"/>
    <cellStyle name="Comma 3 2 2 2 2 2 2 2 9 21" xfId="4687"/>
    <cellStyle name="Comma 3 2 2 2 2 2 2 2 9 22" xfId="4688"/>
    <cellStyle name="Comma 3 2 2 2 2 2 2 2 9 3" xfId="4689"/>
    <cellStyle name="Comma 3 2 2 2 2 2 2 2 9 4" xfId="4690"/>
    <cellStyle name="Comma 3 2 2 2 2 2 2 2 9 5" xfId="4691"/>
    <cellStyle name="Comma 3 2 2 2 2 2 2 2 9 6" xfId="4692"/>
    <cellStyle name="Comma 3 2 2 2 2 2 2 2 9 7" xfId="4693"/>
    <cellStyle name="Comma 3 2 2 2 2 2 2 2 9 8" xfId="4694"/>
    <cellStyle name="Comma 3 2 2 2 2 2 2 2 9 9" xfId="4695"/>
    <cellStyle name="Comma 3 2 2 2 2 2 2 20" xfId="4696"/>
    <cellStyle name="Comma 3 2 2 2 2 2 2 21" xfId="4697"/>
    <cellStyle name="Comma 3 2 2 2 2 2 2 22" xfId="4698"/>
    <cellStyle name="Comma 3 2 2 2 2 2 2 23" xfId="4699"/>
    <cellStyle name="Comma 3 2 2 2 2 2 2 24" xfId="4700"/>
    <cellStyle name="Comma 3 2 2 2 2 2 2 25" xfId="4701"/>
    <cellStyle name="Comma 3 2 2 2 2 2 2 26" xfId="4702"/>
    <cellStyle name="Comma 3 2 2 2 2 2 2 27" xfId="4703"/>
    <cellStyle name="Comma 3 2 2 2 2 2 2 28" xfId="4704"/>
    <cellStyle name="Comma 3 2 2 2 2 2 2 29" xfId="4705"/>
    <cellStyle name="Comma 3 2 2 2 2 2 2 3" xfId="4706"/>
    <cellStyle name="Comma 3 2 2 2 2 2 2 3 10" xfId="4707"/>
    <cellStyle name="Comma 3 2 2 2 2 2 2 3 11" xfId="4708"/>
    <cellStyle name="Comma 3 2 2 2 2 2 2 3 12" xfId="4709"/>
    <cellStyle name="Comma 3 2 2 2 2 2 2 3 13" xfId="4710"/>
    <cellStyle name="Comma 3 2 2 2 2 2 2 3 14" xfId="4711"/>
    <cellStyle name="Comma 3 2 2 2 2 2 2 3 15" xfId="4712"/>
    <cellStyle name="Comma 3 2 2 2 2 2 2 3 16" xfId="4713"/>
    <cellStyle name="Comma 3 2 2 2 2 2 2 3 17" xfId="4714"/>
    <cellStyle name="Comma 3 2 2 2 2 2 2 3 18" xfId="4715"/>
    <cellStyle name="Comma 3 2 2 2 2 2 2 3 19" xfId="4716"/>
    <cellStyle name="Comma 3 2 2 2 2 2 2 3 2" xfId="4717"/>
    <cellStyle name="Comma 3 2 2 2 2 2 2 3 2 2" xfId="4718"/>
    <cellStyle name="Comma 3 2 2 2 2 2 2 3 2 2 10" xfId="4719"/>
    <cellStyle name="Comma 3 2 2 2 2 2 2 3 2 2 11" xfId="4720"/>
    <cellStyle name="Comma 3 2 2 2 2 2 2 3 2 2 12" xfId="4721"/>
    <cellStyle name="Comma 3 2 2 2 2 2 2 3 2 2 13" xfId="4722"/>
    <cellStyle name="Comma 3 2 2 2 2 2 2 3 2 2 14" xfId="4723"/>
    <cellStyle name="Comma 3 2 2 2 2 2 2 3 2 2 15" xfId="4724"/>
    <cellStyle name="Comma 3 2 2 2 2 2 2 3 2 2 16" xfId="4725"/>
    <cellStyle name="Comma 3 2 2 2 2 2 2 3 2 2 17" xfId="4726"/>
    <cellStyle name="Comma 3 2 2 2 2 2 2 3 2 2 18" xfId="4727"/>
    <cellStyle name="Comma 3 2 2 2 2 2 2 3 2 2 19" xfId="4728"/>
    <cellStyle name="Comma 3 2 2 2 2 2 2 3 2 2 2" xfId="4729"/>
    <cellStyle name="Comma 3 2 2 2 2 2 2 3 2 2 2 2" xfId="4730"/>
    <cellStyle name="Comma 3 2 2 2 2 2 2 3 2 2 20" xfId="4731"/>
    <cellStyle name="Comma 3 2 2 2 2 2 2 3 2 2 21" xfId="4732"/>
    <cellStyle name="Comma 3 2 2 2 2 2 2 3 2 2 22" xfId="4733"/>
    <cellStyle name="Comma 3 2 2 2 2 2 2 3 2 2 23" xfId="4734"/>
    <cellStyle name="Comma 3 2 2 2 2 2 2 3 2 2 24" xfId="4735"/>
    <cellStyle name="Comma 3 2 2 2 2 2 2 3 2 2 3" xfId="4736"/>
    <cellStyle name="Comma 3 2 2 2 2 2 2 3 2 2 4" xfId="4737"/>
    <cellStyle name="Comma 3 2 2 2 2 2 2 3 2 2 5" xfId="4738"/>
    <cellStyle name="Comma 3 2 2 2 2 2 2 3 2 2 6" xfId="4739"/>
    <cellStyle name="Comma 3 2 2 2 2 2 2 3 2 2 7" xfId="4740"/>
    <cellStyle name="Comma 3 2 2 2 2 2 2 3 2 2 8" xfId="4741"/>
    <cellStyle name="Comma 3 2 2 2 2 2 2 3 2 2 9" xfId="4742"/>
    <cellStyle name="Comma 3 2 2 2 2 2 2 3 2 3" xfId="4743"/>
    <cellStyle name="Comma 3 2 2 2 2 2 2 3 2 3 10" xfId="4744"/>
    <cellStyle name="Comma 3 2 2 2 2 2 2 3 2 3 11" xfId="4745"/>
    <cellStyle name="Comma 3 2 2 2 2 2 2 3 2 3 12" xfId="4746"/>
    <cellStyle name="Comma 3 2 2 2 2 2 2 3 2 3 13" xfId="4747"/>
    <cellStyle name="Comma 3 2 2 2 2 2 2 3 2 3 14" xfId="4748"/>
    <cellStyle name="Comma 3 2 2 2 2 2 2 3 2 3 15" xfId="4749"/>
    <cellStyle name="Comma 3 2 2 2 2 2 2 3 2 3 16" xfId="4750"/>
    <cellStyle name="Comma 3 2 2 2 2 2 2 3 2 3 17" xfId="4751"/>
    <cellStyle name="Comma 3 2 2 2 2 2 2 3 2 3 18" xfId="4752"/>
    <cellStyle name="Comma 3 2 2 2 2 2 2 3 2 3 19" xfId="4753"/>
    <cellStyle name="Comma 3 2 2 2 2 2 2 3 2 3 2" xfId="4754"/>
    <cellStyle name="Comma 3 2 2 2 2 2 2 3 2 3 20" xfId="4755"/>
    <cellStyle name="Comma 3 2 2 2 2 2 2 3 2 3 21" xfId="4756"/>
    <cellStyle name="Comma 3 2 2 2 2 2 2 3 2 3 22" xfId="4757"/>
    <cellStyle name="Comma 3 2 2 2 2 2 2 3 2 3 3" xfId="4758"/>
    <cellStyle name="Comma 3 2 2 2 2 2 2 3 2 3 4" xfId="4759"/>
    <cellStyle name="Comma 3 2 2 2 2 2 2 3 2 3 5" xfId="4760"/>
    <cellStyle name="Comma 3 2 2 2 2 2 2 3 2 3 6" xfId="4761"/>
    <cellStyle name="Comma 3 2 2 2 2 2 2 3 2 3 7" xfId="4762"/>
    <cellStyle name="Comma 3 2 2 2 2 2 2 3 2 3 8" xfId="4763"/>
    <cellStyle name="Comma 3 2 2 2 2 2 2 3 2 3 9" xfId="4764"/>
    <cellStyle name="Comma 3 2 2 2 2 2 2 3 20" xfId="4765"/>
    <cellStyle name="Comma 3 2 2 2 2 2 2 3 21" xfId="4766"/>
    <cellStyle name="Comma 3 2 2 2 2 2 2 3 22" xfId="4767"/>
    <cellStyle name="Comma 3 2 2 2 2 2 2 3 23" xfId="4768"/>
    <cellStyle name="Comma 3 2 2 2 2 2 2 3 24" xfId="4769"/>
    <cellStyle name="Comma 3 2 2 2 2 2 2 3 25" xfId="4770"/>
    <cellStyle name="Comma 3 2 2 2 2 2 2 3 3" xfId="4771"/>
    <cellStyle name="Comma 3 2 2 2 2 2 2 3 3 2" xfId="4772"/>
    <cellStyle name="Comma 3 2 2 2 2 2 2 3 4" xfId="4773"/>
    <cellStyle name="Comma 3 2 2 2 2 2 2 3 5" xfId="4774"/>
    <cellStyle name="Comma 3 2 2 2 2 2 2 3 6" xfId="4775"/>
    <cellStyle name="Comma 3 2 2 2 2 2 2 3 7" xfId="4776"/>
    <cellStyle name="Comma 3 2 2 2 2 2 2 3 8" xfId="4777"/>
    <cellStyle name="Comma 3 2 2 2 2 2 2 3 9" xfId="4778"/>
    <cellStyle name="Comma 3 2 2 2 2 2 2 30" xfId="4779"/>
    <cellStyle name="Comma 3 2 2 2 2 2 2 31" xfId="4780"/>
    <cellStyle name="Comma 3 2 2 2 2 2 2 32" xfId="4781"/>
    <cellStyle name="Comma 3 2 2 2 2 2 2 33" xfId="4782"/>
    <cellStyle name="Comma 3 2 2 2 2 2 2 34" xfId="4783"/>
    <cellStyle name="Comma 3 2 2 2 2 2 2 35" xfId="4784"/>
    <cellStyle name="Comma 3 2 2 2 2 2 2 36" xfId="4785"/>
    <cellStyle name="Comma 3 2 2 2 2 2 2 37" xfId="4786"/>
    <cellStyle name="Comma 3 2 2 2 2 2 2 38" xfId="4787"/>
    <cellStyle name="Comma 3 2 2 2 2 2 2 39" xfId="4788"/>
    <cellStyle name="Comma 3 2 2 2 2 2 2 4" xfId="4789"/>
    <cellStyle name="Comma 3 2 2 2 2 2 2 40" xfId="4790"/>
    <cellStyle name="Comma 3 2 2 2 2 2 2 41" xfId="4791"/>
    <cellStyle name="Comma 3 2 2 2 2 2 2 42" xfId="4792"/>
    <cellStyle name="Comma 3 2 2 2 2 2 2 42 10" xfId="4793"/>
    <cellStyle name="Comma 3 2 2 2 2 2 2 42 11" xfId="4794"/>
    <cellStyle name="Comma 3 2 2 2 2 2 2 42 12" xfId="4795"/>
    <cellStyle name="Comma 3 2 2 2 2 2 2 42 13" xfId="4796"/>
    <cellStyle name="Comma 3 2 2 2 2 2 2 42 14" xfId="4797"/>
    <cellStyle name="Comma 3 2 2 2 2 2 2 42 15" xfId="4798"/>
    <cellStyle name="Comma 3 2 2 2 2 2 2 42 16" xfId="4799"/>
    <cellStyle name="Comma 3 2 2 2 2 2 2 42 17" xfId="4800"/>
    <cellStyle name="Comma 3 2 2 2 2 2 2 42 18" xfId="4801"/>
    <cellStyle name="Comma 3 2 2 2 2 2 2 42 19" xfId="4802"/>
    <cellStyle name="Comma 3 2 2 2 2 2 2 42 2" xfId="4803"/>
    <cellStyle name="Comma 3 2 2 2 2 2 2 42 2 2" xfId="4804"/>
    <cellStyle name="Comma 3 2 2 2 2 2 2 42 20" xfId="4805"/>
    <cellStyle name="Comma 3 2 2 2 2 2 2 42 21" xfId="4806"/>
    <cellStyle name="Comma 3 2 2 2 2 2 2 42 22" xfId="4807"/>
    <cellStyle name="Comma 3 2 2 2 2 2 2 42 23" xfId="4808"/>
    <cellStyle name="Comma 3 2 2 2 2 2 2 42 24" xfId="4809"/>
    <cellStyle name="Comma 3 2 2 2 2 2 2 42 3" xfId="4810"/>
    <cellStyle name="Comma 3 2 2 2 2 2 2 42 4" xfId="4811"/>
    <cellStyle name="Comma 3 2 2 2 2 2 2 42 5" xfId="4812"/>
    <cellStyle name="Comma 3 2 2 2 2 2 2 42 6" xfId="4813"/>
    <cellStyle name="Comma 3 2 2 2 2 2 2 42 7" xfId="4814"/>
    <cellStyle name="Comma 3 2 2 2 2 2 2 42 8" xfId="4815"/>
    <cellStyle name="Comma 3 2 2 2 2 2 2 42 9" xfId="4816"/>
    <cellStyle name="Comma 3 2 2 2 2 2 2 43" xfId="4817"/>
    <cellStyle name="Comma 3 2 2 2 2 2 2 43 10" xfId="4818"/>
    <cellStyle name="Comma 3 2 2 2 2 2 2 43 11" xfId="4819"/>
    <cellStyle name="Comma 3 2 2 2 2 2 2 43 12" xfId="4820"/>
    <cellStyle name="Comma 3 2 2 2 2 2 2 43 13" xfId="4821"/>
    <cellStyle name="Comma 3 2 2 2 2 2 2 43 14" xfId="4822"/>
    <cellStyle name="Comma 3 2 2 2 2 2 2 43 15" xfId="4823"/>
    <cellStyle name="Comma 3 2 2 2 2 2 2 43 16" xfId="4824"/>
    <cellStyle name="Comma 3 2 2 2 2 2 2 43 17" xfId="4825"/>
    <cellStyle name="Comma 3 2 2 2 2 2 2 43 18" xfId="4826"/>
    <cellStyle name="Comma 3 2 2 2 2 2 2 43 19" xfId="4827"/>
    <cellStyle name="Comma 3 2 2 2 2 2 2 43 2" xfId="4828"/>
    <cellStyle name="Comma 3 2 2 2 2 2 2 43 20" xfId="4829"/>
    <cellStyle name="Comma 3 2 2 2 2 2 2 43 21" xfId="4830"/>
    <cellStyle name="Comma 3 2 2 2 2 2 2 43 22" xfId="4831"/>
    <cellStyle name="Comma 3 2 2 2 2 2 2 43 3" xfId="4832"/>
    <cellStyle name="Comma 3 2 2 2 2 2 2 43 4" xfId="4833"/>
    <cellStyle name="Comma 3 2 2 2 2 2 2 43 5" xfId="4834"/>
    <cellStyle name="Comma 3 2 2 2 2 2 2 43 6" xfId="4835"/>
    <cellStyle name="Comma 3 2 2 2 2 2 2 43 7" xfId="4836"/>
    <cellStyle name="Comma 3 2 2 2 2 2 2 43 8" xfId="4837"/>
    <cellStyle name="Comma 3 2 2 2 2 2 2 43 9" xfId="4838"/>
    <cellStyle name="Comma 3 2 2 2 2 2 2 5" xfId="4839"/>
    <cellStyle name="Comma 3 2 2 2 2 2 2 6" xfId="4840"/>
    <cellStyle name="Comma 3 2 2 2 2 2 2 7" xfId="4841"/>
    <cellStyle name="Comma 3 2 2 2 2 2 2 8" xfId="4842"/>
    <cellStyle name="Comma 3 2 2 2 2 2 2 9" xfId="4843"/>
    <cellStyle name="Comma 3 2 2 2 2 2 20" xfId="4844"/>
    <cellStyle name="Comma 3 2 2 2 2 2 20 10" xfId="4845"/>
    <cellStyle name="Comma 3 2 2 2 2 2 20 11" xfId="4846"/>
    <cellStyle name="Comma 3 2 2 2 2 2 20 12" xfId="4847"/>
    <cellStyle name="Comma 3 2 2 2 2 2 20 13" xfId="4848"/>
    <cellStyle name="Comma 3 2 2 2 2 2 20 14" xfId="4849"/>
    <cellStyle name="Comma 3 2 2 2 2 2 20 15" xfId="4850"/>
    <cellStyle name="Comma 3 2 2 2 2 2 20 16" xfId="4851"/>
    <cellStyle name="Comma 3 2 2 2 2 2 20 17" xfId="4852"/>
    <cellStyle name="Comma 3 2 2 2 2 2 20 18" xfId="4853"/>
    <cellStyle name="Comma 3 2 2 2 2 2 20 19" xfId="4854"/>
    <cellStyle name="Comma 3 2 2 2 2 2 20 2" xfId="4855"/>
    <cellStyle name="Comma 3 2 2 2 2 2 20 20" xfId="4856"/>
    <cellStyle name="Comma 3 2 2 2 2 2 20 21" xfId="4857"/>
    <cellStyle name="Comma 3 2 2 2 2 2 20 22" xfId="4858"/>
    <cellStyle name="Comma 3 2 2 2 2 2 20 3" xfId="4859"/>
    <cellStyle name="Comma 3 2 2 2 2 2 20 4" xfId="4860"/>
    <cellStyle name="Comma 3 2 2 2 2 2 20 5" xfId="4861"/>
    <cellStyle name="Comma 3 2 2 2 2 2 20 6" xfId="4862"/>
    <cellStyle name="Comma 3 2 2 2 2 2 20 7" xfId="4863"/>
    <cellStyle name="Comma 3 2 2 2 2 2 20 8" xfId="4864"/>
    <cellStyle name="Comma 3 2 2 2 2 2 20 9" xfId="4865"/>
    <cellStyle name="Comma 3 2 2 2 2 2 21" xfId="4866"/>
    <cellStyle name="Comma 3 2 2 2 2 2 21 10" xfId="4867"/>
    <cellStyle name="Comma 3 2 2 2 2 2 21 11" xfId="4868"/>
    <cellStyle name="Comma 3 2 2 2 2 2 21 12" xfId="4869"/>
    <cellStyle name="Comma 3 2 2 2 2 2 21 13" xfId="4870"/>
    <cellStyle name="Comma 3 2 2 2 2 2 21 14" xfId="4871"/>
    <cellStyle name="Comma 3 2 2 2 2 2 21 15" xfId="4872"/>
    <cellStyle name="Comma 3 2 2 2 2 2 21 16" xfId="4873"/>
    <cellStyle name="Comma 3 2 2 2 2 2 21 17" xfId="4874"/>
    <cellStyle name="Comma 3 2 2 2 2 2 21 18" xfId="4875"/>
    <cellStyle name="Comma 3 2 2 2 2 2 21 19" xfId="4876"/>
    <cellStyle name="Comma 3 2 2 2 2 2 21 2" xfId="4877"/>
    <cellStyle name="Comma 3 2 2 2 2 2 21 20" xfId="4878"/>
    <cellStyle name="Comma 3 2 2 2 2 2 21 21" xfId="4879"/>
    <cellStyle name="Comma 3 2 2 2 2 2 21 22" xfId="4880"/>
    <cellStyle name="Comma 3 2 2 2 2 2 21 3" xfId="4881"/>
    <cellStyle name="Comma 3 2 2 2 2 2 21 4" xfId="4882"/>
    <cellStyle name="Comma 3 2 2 2 2 2 21 5" xfId="4883"/>
    <cellStyle name="Comma 3 2 2 2 2 2 21 6" xfId="4884"/>
    <cellStyle name="Comma 3 2 2 2 2 2 21 7" xfId="4885"/>
    <cellStyle name="Comma 3 2 2 2 2 2 21 8" xfId="4886"/>
    <cellStyle name="Comma 3 2 2 2 2 2 21 9" xfId="4887"/>
    <cellStyle name="Comma 3 2 2 2 2 2 22" xfId="4888"/>
    <cellStyle name="Comma 3 2 2 2 2 2 22 10" xfId="4889"/>
    <cellStyle name="Comma 3 2 2 2 2 2 22 11" xfId="4890"/>
    <cellStyle name="Comma 3 2 2 2 2 2 22 12" xfId="4891"/>
    <cellStyle name="Comma 3 2 2 2 2 2 22 13" xfId="4892"/>
    <cellStyle name="Comma 3 2 2 2 2 2 22 14" xfId="4893"/>
    <cellStyle name="Comma 3 2 2 2 2 2 22 15" xfId="4894"/>
    <cellStyle name="Comma 3 2 2 2 2 2 22 16" xfId="4895"/>
    <cellStyle name="Comma 3 2 2 2 2 2 22 17" xfId="4896"/>
    <cellStyle name="Comma 3 2 2 2 2 2 22 18" xfId="4897"/>
    <cellStyle name="Comma 3 2 2 2 2 2 22 19" xfId="4898"/>
    <cellStyle name="Comma 3 2 2 2 2 2 22 2" xfId="4899"/>
    <cellStyle name="Comma 3 2 2 2 2 2 22 20" xfId="4900"/>
    <cellStyle name="Comma 3 2 2 2 2 2 22 21" xfId="4901"/>
    <cellStyle name="Comma 3 2 2 2 2 2 22 22" xfId="4902"/>
    <cellStyle name="Comma 3 2 2 2 2 2 22 3" xfId="4903"/>
    <cellStyle name="Comma 3 2 2 2 2 2 22 4" xfId="4904"/>
    <cellStyle name="Comma 3 2 2 2 2 2 22 5" xfId="4905"/>
    <cellStyle name="Comma 3 2 2 2 2 2 22 6" xfId="4906"/>
    <cellStyle name="Comma 3 2 2 2 2 2 22 7" xfId="4907"/>
    <cellStyle name="Comma 3 2 2 2 2 2 22 8" xfId="4908"/>
    <cellStyle name="Comma 3 2 2 2 2 2 22 9" xfId="4909"/>
    <cellStyle name="Comma 3 2 2 2 2 2 23" xfId="4910"/>
    <cellStyle name="Comma 3 2 2 2 2 2 23 10" xfId="4911"/>
    <cellStyle name="Comma 3 2 2 2 2 2 23 11" xfId="4912"/>
    <cellStyle name="Comma 3 2 2 2 2 2 23 12" xfId="4913"/>
    <cellStyle name="Comma 3 2 2 2 2 2 23 13" xfId="4914"/>
    <cellStyle name="Comma 3 2 2 2 2 2 23 14" xfId="4915"/>
    <cellStyle name="Comma 3 2 2 2 2 2 23 15" xfId="4916"/>
    <cellStyle name="Comma 3 2 2 2 2 2 23 16" xfId="4917"/>
    <cellStyle name="Comma 3 2 2 2 2 2 23 17" xfId="4918"/>
    <cellStyle name="Comma 3 2 2 2 2 2 23 18" xfId="4919"/>
    <cellStyle name="Comma 3 2 2 2 2 2 23 19" xfId="4920"/>
    <cellStyle name="Comma 3 2 2 2 2 2 23 2" xfId="4921"/>
    <cellStyle name="Comma 3 2 2 2 2 2 23 20" xfId="4922"/>
    <cellStyle name="Comma 3 2 2 2 2 2 23 21" xfId="4923"/>
    <cellStyle name="Comma 3 2 2 2 2 2 23 22" xfId="4924"/>
    <cellStyle name="Comma 3 2 2 2 2 2 23 3" xfId="4925"/>
    <cellStyle name="Comma 3 2 2 2 2 2 23 4" xfId="4926"/>
    <cellStyle name="Comma 3 2 2 2 2 2 23 5" xfId="4927"/>
    <cellStyle name="Comma 3 2 2 2 2 2 23 6" xfId="4928"/>
    <cellStyle name="Comma 3 2 2 2 2 2 23 7" xfId="4929"/>
    <cellStyle name="Comma 3 2 2 2 2 2 23 8" xfId="4930"/>
    <cellStyle name="Comma 3 2 2 2 2 2 23 9" xfId="4931"/>
    <cellStyle name="Comma 3 2 2 2 2 2 24" xfId="4932"/>
    <cellStyle name="Comma 3 2 2 2 2 2 24 10" xfId="4933"/>
    <cellStyle name="Comma 3 2 2 2 2 2 24 11" xfId="4934"/>
    <cellStyle name="Comma 3 2 2 2 2 2 24 12" xfId="4935"/>
    <cellStyle name="Comma 3 2 2 2 2 2 24 13" xfId="4936"/>
    <cellStyle name="Comma 3 2 2 2 2 2 24 14" xfId="4937"/>
    <cellStyle name="Comma 3 2 2 2 2 2 24 15" xfId="4938"/>
    <cellStyle name="Comma 3 2 2 2 2 2 24 16" xfId="4939"/>
    <cellStyle name="Comma 3 2 2 2 2 2 24 17" xfId="4940"/>
    <cellStyle name="Comma 3 2 2 2 2 2 24 18" xfId="4941"/>
    <cellStyle name="Comma 3 2 2 2 2 2 24 19" xfId="4942"/>
    <cellStyle name="Comma 3 2 2 2 2 2 24 2" xfId="4943"/>
    <cellStyle name="Comma 3 2 2 2 2 2 24 20" xfId="4944"/>
    <cellStyle name="Comma 3 2 2 2 2 2 24 21" xfId="4945"/>
    <cellStyle name="Comma 3 2 2 2 2 2 24 22" xfId="4946"/>
    <cellStyle name="Comma 3 2 2 2 2 2 24 3" xfId="4947"/>
    <cellStyle name="Comma 3 2 2 2 2 2 24 4" xfId="4948"/>
    <cellStyle name="Comma 3 2 2 2 2 2 24 5" xfId="4949"/>
    <cellStyle name="Comma 3 2 2 2 2 2 24 6" xfId="4950"/>
    <cellStyle name="Comma 3 2 2 2 2 2 24 7" xfId="4951"/>
    <cellStyle name="Comma 3 2 2 2 2 2 24 8" xfId="4952"/>
    <cellStyle name="Comma 3 2 2 2 2 2 24 9" xfId="4953"/>
    <cellStyle name="Comma 3 2 2 2 2 2 25" xfId="4954"/>
    <cellStyle name="Comma 3 2 2 2 2 2 25 10" xfId="4955"/>
    <cellStyle name="Comma 3 2 2 2 2 2 25 11" xfId="4956"/>
    <cellStyle name="Comma 3 2 2 2 2 2 25 12" xfId="4957"/>
    <cellStyle name="Comma 3 2 2 2 2 2 25 13" xfId="4958"/>
    <cellStyle name="Comma 3 2 2 2 2 2 25 14" xfId="4959"/>
    <cellStyle name="Comma 3 2 2 2 2 2 25 15" xfId="4960"/>
    <cellStyle name="Comma 3 2 2 2 2 2 25 16" xfId="4961"/>
    <cellStyle name="Comma 3 2 2 2 2 2 25 17" xfId="4962"/>
    <cellStyle name="Comma 3 2 2 2 2 2 25 18" xfId="4963"/>
    <cellStyle name="Comma 3 2 2 2 2 2 25 19" xfId="4964"/>
    <cellStyle name="Comma 3 2 2 2 2 2 25 2" xfId="4965"/>
    <cellStyle name="Comma 3 2 2 2 2 2 25 20" xfId="4966"/>
    <cellStyle name="Comma 3 2 2 2 2 2 25 21" xfId="4967"/>
    <cellStyle name="Comma 3 2 2 2 2 2 25 22" xfId="4968"/>
    <cellStyle name="Comma 3 2 2 2 2 2 25 3" xfId="4969"/>
    <cellStyle name="Comma 3 2 2 2 2 2 25 4" xfId="4970"/>
    <cellStyle name="Comma 3 2 2 2 2 2 25 5" xfId="4971"/>
    <cellStyle name="Comma 3 2 2 2 2 2 25 6" xfId="4972"/>
    <cellStyle name="Comma 3 2 2 2 2 2 25 7" xfId="4973"/>
    <cellStyle name="Comma 3 2 2 2 2 2 25 8" xfId="4974"/>
    <cellStyle name="Comma 3 2 2 2 2 2 25 9" xfId="4975"/>
    <cellStyle name="Comma 3 2 2 2 2 2 26" xfId="4976"/>
    <cellStyle name="Comma 3 2 2 2 2 2 26 10" xfId="4977"/>
    <cellStyle name="Comma 3 2 2 2 2 2 26 11" xfId="4978"/>
    <cellStyle name="Comma 3 2 2 2 2 2 26 12" xfId="4979"/>
    <cellStyle name="Comma 3 2 2 2 2 2 26 13" xfId="4980"/>
    <cellStyle name="Comma 3 2 2 2 2 2 26 14" xfId="4981"/>
    <cellStyle name="Comma 3 2 2 2 2 2 26 15" xfId="4982"/>
    <cellStyle name="Comma 3 2 2 2 2 2 26 16" xfId="4983"/>
    <cellStyle name="Comma 3 2 2 2 2 2 26 17" xfId="4984"/>
    <cellStyle name="Comma 3 2 2 2 2 2 26 18" xfId="4985"/>
    <cellStyle name="Comma 3 2 2 2 2 2 26 19" xfId="4986"/>
    <cellStyle name="Comma 3 2 2 2 2 2 26 2" xfId="4987"/>
    <cellStyle name="Comma 3 2 2 2 2 2 26 20" xfId="4988"/>
    <cellStyle name="Comma 3 2 2 2 2 2 26 21" xfId="4989"/>
    <cellStyle name="Comma 3 2 2 2 2 2 26 22" xfId="4990"/>
    <cellStyle name="Comma 3 2 2 2 2 2 26 3" xfId="4991"/>
    <cellStyle name="Comma 3 2 2 2 2 2 26 4" xfId="4992"/>
    <cellStyle name="Comma 3 2 2 2 2 2 26 5" xfId="4993"/>
    <cellStyle name="Comma 3 2 2 2 2 2 26 6" xfId="4994"/>
    <cellStyle name="Comma 3 2 2 2 2 2 26 7" xfId="4995"/>
    <cellStyle name="Comma 3 2 2 2 2 2 26 8" xfId="4996"/>
    <cellStyle name="Comma 3 2 2 2 2 2 26 9" xfId="4997"/>
    <cellStyle name="Comma 3 2 2 2 2 2 27" xfId="4998"/>
    <cellStyle name="Comma 3 2 2 2 2 2 27 10" xfId="4999"/>
    <cellStyle name="Comma 3 2 2 2 2 2 27 11" xfId="5000"/>
    <cellStyle name="Comma 3 2 2 2 2 2 27 12" xfId="5001"/>
    <cellStyle name="Comma 3 2 2 2 2 2 27 13" xfId="5002"/>
    <cellStyle name="Comma 3 2 2 2 2 2 27 14" xfId="5003"/>
    <cellStyle name="Comma 3 2 2 2 2 2 27 15" xfId="5004"/>
    <cellStyle name="Comma 3 2 2 2 2 2 27 16" xfId="5005"/>
    <cellStyle name="Comma 3 2 2 2 2 2 27 17" xfId="5006"/>
    <cellStyle name="Comma 3 2 2 2 2 2 27 18" xfId="5007"/>
    <cellStyle name="Comma 3 2 2 2 2 2 27 19" xfId="5008"/>
    <cellStyle name="Comma 3 2 2 2 2 2 27 2" xfId="5009"/>
    <cellStyle name="Comma 3 2 2 2 2 2 27 20" xfId="5010"/>
    <cellStyle name="Comma 3 2 2 2 2 2 27 21" xfId="5011"/>
    <cellStyle name="Comma 3 2 2 2 2 2 27 22" xfId="5012"/>
    <cellStyle name="Comma 3 2 2 2 2 2 27 3" xfId="5013"/>
    <cellStyle name="Comma 3 2 2 2 2 2 27 4" xfId="5014"/>
    <cellStyle name="Comma 3 2 2 2 2 2 27 5" xfId="5015"/>
    <cellStyle name="Comma 3 2 2 2 2 2 27 6" xfId="5016"/>
    <cellStyle name="Comma 3 2 2 2 2 2 27 7" xfId="5017"/>
    <cellStyle name="Comma 3 2 2 2 2 2 27 8" xfId="5018"/>
    <cellStyle name="Comma 3 2 2 2 2 2 27 9" xfId="5019"/>
    <cellStyle name="Comma 3 2 2 2 2 2 28" xfId="5020"/>
    <cellStyle name="Comma 3 2 2 2 2 2 28 10" xfId="5021"/>
    <cellStyle name="Comma 3 2 2 2 2 2 28 11" xfId="5022"/>
    <cellStyle name="Comma 3 2 2 2 2 2 28 12" xfId="5023"/>
    <cellStyle name="Comma 3 2 2 2 2 2 28 13" xfId="5024"/>
    <cellStyle name="Comma 3 2 2 2 2 2 28 14" xfId="5025"/>
    <cellStyle name="Comma 3 2 2 2 2 2 28 15" xfId="5026"/>
    <cellStyle name="Comma 3 2 2 2 2 2 28 16" xfId="5027"/>
    <cellStyle name="Comma 3 2 2 2 2 2 28 17" xfId="5028"/>
    <cellStyle name="Comma 3 2 2 2 2 2 28 18" xfId="5029"/>
    <cellStyle name="Comma 3 2 2 2 2 2 28 19" xfId="5030"/>
    <cellStyle name="Comma 3 2 2 2 2 2 28 2" xfId="5031"/>
    <cellStyle name="Comma 3 2 2 2 2 2 28 20" xfId="5032"/>
    <cellStyle name="Comma 3 2 2 2 2 2 28 21" xfId="5033"/>
    <cellStyle name="Comma 3 2 2 2 2 2 28 22" xfId="5034"/>
    <cellStyle name="Comma 3 2 2 2 2 2 28 3" xfId="5035"/>
    <cellStyle name="Comma 3 2 2 2 2 2 28 4" xfId="5036"/>
    <cellStyle name="Comma 3 2 2 2 2 2 28 5" xfId="5037"/>
    <cellStyle name="Comma 3 2 2 2 2 2 28 6" xfId="5038"/>
    <cellStyle name="Comma 3 2 2 2 2 2 28 7" xfId="5039"/>
    <cellStyle name="Comma 3 2 2 2 2 2 28 8" xfId="5040"/>
    <cellStyle name="Comma 3 2 2 2 2 2 28 9" xfId="5041"/>
    <cellStyle name="Comma 3 2 2 2 2 2 29" xfId="5042"/>
    <cellStyle name="Comma 3 2 2 2 2 2 29 10" xfId="5043"/>
    <cellStyle name="Comma 3 2 2 2 2 2 29 11" xfId="5044"/>
    <cellStyle name="Comma 3 2 2 2 2 2 29 12" xfId="5045"/>
    <cellStyle name="Comma 3 2 2 2 2 2 29 13" xfId="5046"/>
    <cellStyle name="Comma 3 2 2 2 2 2 29 14" xfId="5047"/>
    <cellStyle name="Comma 3 2 2 2 2 2 29 15" xfId="5048"/>
    <cellStyle name="Comma 3 2 2 2 2 2 29 16" xfId="5049"/>
    <cellStyle name="Comma 3 2 2 2 2 2 29 17" xfId="5050"/>
    <cellStyle name="Comma 3 2 2 2 2 2 29 18" xfId="5051"/>
    <cellStyle name="Comma 3 2 2 2 2 2 29 19" xfId="5052"/>
    <cellStyle name="Comma 3 2 2 2 2 2 29 2" xfId="5053"/>
    <cellStyle name="Comma 3 2 2 2 2 2 29 20" xfId="5054"/>
    <cellStyle name="Comma 3 2 2 2 2 2 29 21" xfId="5055"/>
    <cellStyle name="Comma 3 2 2 2 2 2 29 22" xfId="5056"/>
    <cellStyle name="Comma 3 2 2 2 2 2 29 3" xfId="5057"/>
    <cellStyle name="Comma 3 2 2 2 2 2 29 4" xfId="5058"/>
    <cellStyle name="Comma 3 2 2 2 2 2 29 5" xfId="5059"/>
    <cellStyle name="Comma 3 2 2 2 2 2 29 6" xfId="5060"/>
    <cellStyle name="Comma 3 2 2 2 2 2 29 7" xfId="5061"/>
    <cellStyle name="Comma 3 2 2 2 2 2 29 8" xfId="5062"/>
    <cellStyle name="Comma 3 2 2 2 2 2 29 9" xfId="5063"/>
    <cellStyle name="Comma 3 2 2 2 2 2 3" xfId="5064"/>
    <cellStyle name="Comma 3 2 2 2 2 2 3 10" xfId="5065"/>
    <cellStyle name="Comma 3 2 2 2 2 2 3 11" xfId="5066"/>
    <cellStyle name="Comma 3 2 2 2 2 2 3 12" xfId="5067"/>
    <cellStyle name="Comma 3 2 2 2 2 2 3 13" xfId="5068"/>
    <cellStyle name="Comma 3 2 2 2 2 2 3 14" xfId="5069"/>
    <cellStyle name="Comma 3 2 2 2 2 2 3 15" xfId="5070"/>
    <cellStyle name="Comma 3 2 2 2 2 2 3 16" xfId="5071"/>
    <cellStyle name="Comma 3 2 2 2 2 2 3 17" xfId="5072"/>
    <cellStyle name="Comma 3 2 2 2 2 2 3 18" xfId="5073"/>
    <cellStyle name="Comma 3 2 2 2 2 2 3 19" xfId="5074"/>
    <cellStyle name="Comma 3 2 2 2 2 2 3 2" xfId="5075"/>
    <cellStyle name="Comma 3 2 2 2 2 2 3 20" xfId="5076"/>
    <cellStyle name="Comma 3 2 2 2 2 2 3 21" xfId="5077"/>
    <cellStyle name="Comma 3 2 2 2 2 2 3 22" xfId="5078"/>
    <cellStyle name="Comma 3 2 2 2 2 2 3 3" xfId="5079"/>
    <cellStyle name="Comma 3 2 2 2 2 2 3 4" xfId="5080"/>
    <cellStyle name="Comma 3 2 2 2 2 2 3 5" xfId="5081"/>
    <cellStyle name="Comma 3 2 2 2 2 2 3 6" xfId="5082"/>
    <cellStyle name="Comma 3 2 2 2 2 2 3 7" xfId="5083"/>
    <cellStyle name="Comma 3 2 2 2 2 2 3 8" xfId="5084"/>
    <cellStyle name="Comma 3 2 2 2 2 2 3 9" xfId="5085"/>
    <cellStyle name="Comma 3 2 2 2 2 2 30" xfId="5086"/>
    <cellStyle name="Comma 3 2 2 2 2 2 30 10" xfId="5087"/>
    <cellStyle name="Comma 3 2 2 2 2 2 30 11" xfId="5088"/>
    <cellStyle name="Comma 3 2 2 2 2 2 30 12" xfId="5089"/>
    <cellStyle name="Comma 3 2 2 2 2 2 30 13" xfId="5090"/>
    <cellStyle name="Comma 3 2 2 2 2 2 30 14" xfId="5091"/>
    <cellStyle name="Comma 3 2 2 2 2 2 30 15" xfId="5092"/>
    <cellStyle name="Comma 3 2 2 2 2 2 30 16" xfId="5093"/>
    <cellStyle name="Comma 3 2 2 2 2 2 30 17" xfId="5094"/>
    <cellStyle name="Comma 3 2 2 2 2 2 30 18" xfId="5095"/>
    <cellStyle name="Comma 3 2 2 2 2 2 30 19" xfId="5096"/>
    <cellStyle name="Comma 3 2 2 2 2 2 30 2" xfId="5097"/>
    <cellStyle name="Comma 3 2 2 2 2 2 30 20" xfId="5098"/>
    <cellStyle name="Comma 3 2 2 2 2 2 30 21" xfId="5099"/>
    <cellStyle name="Comma 3 2 2 2 2 2 30 22" xfId="5100"/>
    <cellStyle name="Comma 3 2 2 2 2 2 30 3" xfId="5101"/>
    <cellStyle name="Comma 3 2 2 2 2 2 30 4" xfId="5102"/>
    <cellStyle name="Comma 3 2 2 2 2 2 30 5" xfId="5103"/>
    <cellStyle name="Comma 3 2 2 2 2 2 30 6" xfId="5104"/>
    <cellStyle name="Comma 3 2 2 2 2 2 30 7" xfId="5105"/>
    <cellStyle name="Comma 3 2 2 2 2 2 30 8" xfId="5106"/>
    <cellStyle name="Comma 3 2 2 2 2 2 30 9" xfId="5107"/>
    <cellStyle name="Comma 3 2 2 2 2 2 31" xfId="5108"/>
    <cellStyle name="Comma 3 2 2 2 2 2 31 10" xfId="5109"/>
    <cellStyle name="Comma 3 2 2 2 2 2 31 11" xfId="5110"/>
    <cellStyle name="Comma 3 2 2 2 2 2 31 12" xfId="5111"/>
    <cellStyle name="Comma 3 2 2 2 2 2 31 13" xfId="5112"/>
    <cellStyle name="Comma 3 2 2 2 2 2 31 14" xfId="5113"/>
    <cellStyle name="Comma 3 2 2 2 2 2 31 15" xfId="5114"/>
    <cellStyle name="Comma 3 2 2 2 2 2 31 16" xfId="5115"/>
    <cellStyle name="Comma 3 2 2 2 2 2 31 17" xfId="5116"/>
    <cellStyle name="Comma 3 2 2 2 2 2 31 18" xfId="5117"/>
    <cellStyle name="Comma 3 2 2 2 2 2 31 19" xfId="5118"/>
    <cellStyle name="Comma 3 2 2 2 2 2 31 2" xfId="5119"/>
    <cellStyle name="Comma 3 2 2 2 2 2 31 20" xfId="5120"/>
    <cellStyle name="Comma 3 2 2 2 2 2 31 21" xfId="5121"/>
    <cellStyle name="Comma 3 2 2 2 2 2 31 22" xfId="5122"/>
    <cellStyle name="Comma 3 2 2 2 2 2 31 3" xfId="5123"/>
    <cellStyle name="Comma 3 2 2 2 2 2 31 4" xfId="5124"/>
    <cellStyle name="Comma 3 2 2 2 2 2 31 5" xfId="5125"/>
    <cellStyle name="Comma 3 2 2 2 2 2 31 6" xfId="5126"/>
    <cellStyle name="Comma 3 2 2 2 2 2 31 7" xfId="5127"/>
    <cellStyle name="Comma 3 2 2 2 2 2 31 8" xfId="5128"/>
    <cellStyle name="Comma 3 2 2 2 2 2 31 9" xfId="5129"/>
    <cellStyle name="Comma 3 2 2 2 2 2 32" xfId="5130"/>
    <cellStyle name="Comma 3 2 2 2 2 2 32 10" xfId="5131"/>
    <cellStyle name="Comma 3 2 2 2 2 2 32 11" xfId="5132"/>
    <cellStyle name="Comma 3 2 2 2 2 2 32 12" xfId="5133"/>
    <cellStyle name="Comma 3 2 2 2 2 2 32 13" xfId="5134"/>
    <cellStyle name="Comma 3 2 2 2 2 2 32 14" xfId="5135"/>
    <cellStyle name="Comma 3 2 2 2 2 2 32 15" xfId="5136"/>
    <cellStyle name="Comma 3 2 2 2 2 2 32 16" xfId="5137"/>
    <cellStyle name="Comma 3 2 2 2 2 2 32 17" xfId="5138"/>
    <cellStyle name="Comma 3 2 2 2 2 2 32 18" xfId="5139"/>
    <cellStyle name="Comma 3 2 2 2 2 2 32 19" xfId="5140"/>
    <cellStyle name="Comma 3 2 2 2 2 2 32 2" xfId="5141"/>
    <cellStyle name="Comma 3 2 2 2 2 2 32 20" xfId="5142"/>
    <cellStyle name="Comma 3 2 2 2 2 2 32 21" xfId="5143"/>
    <cellStyle name="Comma 3 2 2 2 2 2 32 22" xfId="5144"/>
    <cellStyle name="Comma 3 2 2 2 2 2 32 3" xfId="5145"/>
    <cellStyle name="Comma 3 2 2 2 2 2 32 4" xfId="5146"/>
    <cellStyle name="Comma 3 2 2 2 2 2 32 5" xfId="5147"/>
    <cellStyle name="Comma 3 2 2 2 2 2 32 6" xfId="5148"/>
    <cellStyle name="Comma 3 2 2 2 2 2 32 7" xfId="5149"/>
    <cellStyle name="Comma 3 2 2 2 2 2 32 8" xfId="5150"/>
    <cellStyle name="Comma 3 2 2 2 2 2 32 9" xfId="5151"/>
    <cellStyle name="Comma 3 2 2 2 2 2 33" xfId="5152"/>
    <cellStyle name="Comma 3 2 2 2 2 2 33 10" xfId="5153"/>
    <cellStyle name="Comma 3 2 2 2 2 2 33 11" xfId="5154"/>
    <cellStyle name="Comma 3 2 2 2 2 2 33 12" xfId="5155"/>
    <cellStyle name="Comma 3 2 2 2 2 2 33 13" xfId="5156"/>
    <cellStyle name="Comma 3 2 2 2 2 2 33 14" xfId="5157"/>
    <cellStyle name="Comma 3 2 2 2 2 2 33 15" xfId="5158"/>
    <cellStyle name="Comma 3 2 2 2 2 2 33 16" xfId="5159"/>
    <cellStyle name="Comma 3 2 2 2 2 2 33 17" xfId="5160"/>
    <cellStyle name="Comma 3 2 2 2 2 2 33 18" xfId="5161"/>
    <cellStyle name="Comma 3 2 2 2 2 2 33 19" xfId="5162"/>
    <cellStyle name="Comma 3 2 2 2 2 2 33 2" xfId="5163"/>
    <cellStyle name="Comma 3 2 2 2 2 2 33 20" xfId="5164"/>
    <cellStyle name="Comma 3 2 2 2 2 2 33 21" xfId="5165"/>
    <cellStyle name="Comma 3 2 2 2 2 2 33 22" xfId="5166"/>
    <cellStyle name="Comma 3 2 2 2 2 2 33 3" xfId="5167"/>
    <cellStyle name="Comma 3 2 2 2 2 2 33 4" xfId="5168"/>
    <cellStyle name="Comma 3 2 2 2 2 2 33 5" xfId="5169"/>
    <cellStyle name="Comma 3 2 2 2 2 2 33 6" xfId="5170"/>
    <cellStyle name="Comma 3 2 2 2 2 2 33 7" xfId="5171"/>
    <cellStyle name="Comma 3 2 2 2 2 2 33 8" xfId="5172"/>
    <cellStyle name="Comma 3 2 2 2 2 2 33 9" xfId="5173"/>
    <cellStyle name="Comma 3 2 2 2 2 2 34" xfId="5174"/>
    <cellStyle name="Comma 3 2 2 2 2 2 34 10" xfId="5175"/>
    <cellStyle name="Comma 3 2 2 2 2 2 34 11" xfId="5176"/>
    <cellStyle name="Comma 3 2 2 2 2 2 34 12" xfId="5177"/>
    <cellStyle name="Comma 3 2 2 2 2 2 34 13" xfId="5178"/>
    <cellStyle name="Comma 3 2 2 2 2 2 34 14" xfId="5179"/>
    <cellStyle name="Comma 3 2 2 2 2 2 34 15" xfId="5180"/>
    <cellStyle name="Comma 3 2 2 2 2 2 34 16" xfId="5181"/>
    <cellStyle name="Comma 3 2 2 2 2 2 34 17" xfId="5182"/>
    <cellStyle name="Comma 3 2 2 2 2 2 34 18" xfId="5183"/>
    <cellStyle name="Comma 3 2 2 2 2 2 34 19" xfId="5184"/>
    <cellStyle name="Comma 3 2 2 2 2 2 34 2" xfId="5185"/>
    <cellStyle name="Comma 3 2 2 2 2 2 34 20" xfId="5186"/>
    <cellStyle name="Comma 3 2 2 2 2 2 34 21" xfId="5187"/>
    <cellStyle name="Comma 3 2 2 2 2 2 34 22" xfId="5188"/>
    <cellStyle name="Comma 3 2 2 2 2 2 34 3" xfId="5189"/>
    <cellStyle name="Comma 3 2 2 2 2 2 34 4" xfId="5190"/>
    <cellStyle name="Comma 3 2 2 2 2 2 34 5" xfId="5191"/>
    <cellStyle name="Comma 3 2 2 2 2 2 34 6" xfId="5192"/>
    <cellStyle name="Comma 3 2 2 2 2 2 34 7" xfId="5193"/>
    <cellStyle name="Comma 3 2 2 2 2 2 34 8" xfId="5194"/>
    <cellStyle name="Comma 3 2 2 2 2 2 34 9" xfId="5195"/>
    <cellStyle name="Comma 3 2 2 2 2 2 35" xfId="5196"/>
    <cellStyle name="Comma 3 2 2 2 2 2 35 10" xfId="5197"/>
    <cellStyle name="Comma 3 2 2 2 2 2 35 11" xfId="5198"/>
    <cellStyle name="Comma 3 2 2 2 2 2 35 12" xfId="5199"/>
    <cellStyle name="Comma 3 2 2 2 2 2 35 13" xfId="5200"/>
    <cellStyle name="Comma 3 2 2 2 2 2 35 14" xfId="5201"/>
    <cellStyle name="Comma 3 2 2 2 2 2 35 15" xfId="5202"/>
    <cellStyle name="Comma 3 2 2 2 2 2 35 16" xfId="5203"/>
    <cellStyle name="Comma 3 2 2 2 2 2 35 17" xfId="5204"/>
    <cellStyle name="Comma 3 2 2 2 2 2 35 18" xfId="5205"/>
    <cellStyle name="Comma 3 2 2 2 2 2 35 19" xfId="5206"/>
    <cellStyle name="Comma 3 2 2 2 2 2 35 2" xfId="5207"/>
    <cellStyle name="Comma 3 2 2 2 2 2 35 20" xfId="5208"/>
    <cellStyle name="Comma 3 2 2 2 2 2 35 21" xfId="5209"/>
    <cellStyle name="Comma 3 2 2 2 2 2 35 22" xfId="5210"/>
    <cellStyle name="Comma 3 2 2 2 2 2 35 3" xfId="5211"/>
    <cellStyle name="Comma 3 2 2 2 2 2 35 4" xfId="5212"/>
    <cellStyle name="Comma 3 2 2 2 2 2 35 5" xfId="5213"/>
    <cellStyle name="Comma 3 2 2 2 2 2 35 6" xfId="5214"/>
    <cellStyle name="Comma 3 2 2 2 2 2 35 7" xfId="5215"/>
    <cellStyle name="Comma 3 2 2 2 2 2 35 8" xfId="5216"/>
    <cellStyle name="Comma 3 2 2 2 2 2 35 9" xfId="5217"/>
    <cellStyle name="Comma 3 2 2 2 2 2 36" xfId="5218"/>
    <cellStyle name="Comma 3 2 2 2 2 2 36 10" xfId="5219"/>
    <cellStyle name="Comma 3 2 2 2 2 2 36 11" xfId="5220"/>
    <cellStyle name="Comma 3 2 2 2 2 2 36 12" xfId="5221"/>
    <cellStyle name="Comma 3 2 2 2 2 2 36 13" xfId="5222"/>
    <cellStyle name="Comma 3 2 2 2 2 2 36 14" xfId="5223"/>
    <cellStyle name="Comma 3 2 2 2 2 2 36 15" xfId="5224"/>
    <cellStyle name="Comma 3 2 2 2 2 2 36 16" xfId="5225"/>
    <cellStyle name="Comma 3 2 2 2 2 2 36 17" xfId="5226"/>
    <cellStyle name="Comma 3 2 2 2 2 2 36 18" xfId="5227"/>
    <cellStyle name="Comma 3 2 2 2 2 2 36 19" xfId="5228"/>
    <cellStyle name="Comma 3 2 2 2 2 2 36 2" xfId="5229"/>
    <cellStyle name="Comma 3 2 2 2 2 2 36 20" xfId="5230"/>
    <cellStyle name="Comma 3 2 2 2 2 2 36 21" xfId="5231"/>
    <cellStyle name="Comma 3 2 2 2 2 2 36 22" xfId="5232"/>
    <cellStyle name="Comma 3 2 2 2 2 2 36 3" xfId="5233"/>
    <cellStyle name="Comma 3 2 2 2 2 2 36 4" xfId="5234"/>
    <cellStyle name="Comma 3 2 2 2 2 2 36 5" xfId="5235"/>
    <cellStyle name="Comma 3 2 2 2 2 2 36 6" xfId="5236"/>
    <cellStyle name="Comma 3 2 2 2 2 2 36 7" xfId="5237"/>
    <cellStyle name="Comma 3 2 2 2 2 2 36 8" xfId="5238"/>
    <cellStyle name="Comma 3 2 2 2 2 2 36 9" xfId="5239"/>
    <cellStyle name="Comma 3 2 2 2 2 2 37" xfId="5240"/>
    <cellStyle name="Comma 3 2 2 2 2 2 37 10" xfId="5241"/>
    <cellStyle name="Comma 3 2 2 2 2 2 37 11" xfId="5242"/>
    <cellStyle name="Comma 3 2 2 2 2 2 37 12" xfId="5243"/>
    <cellStyle name="Comma 3 2 2 2 2 2 37 13" xfId="5244"/>
    <cellStyle name="Comma 3 2 2 2 2 2 37 14" xfId="5245"/>
    <cellStyle name="Comma 3 2 2 2 2 2 37 15" xfId="5246"/>
    <cellStyle name="Comma 3 2 2 2 2 2 37 16" xfId="5247"/>
    <cellStyle name="Comma 3 2 2 2 2 2 37 17" xfId="5248"/>
    <cellStyle name="Comma 3 2 2 2 2 2 37 18" xfId="5249"/>
    <cellStyle name="Comma 3 2 2 2 2 2 37 19" xfId="5250"/>
    <cellStyle name="Comma 3 2 2 2 2 2 37 2" xfId="5251"/>
    <cellStyle name="Comma 3 2 2 2 2 2 37 20" xfId="5252"/>
    <cellStyle name="Comma 3 2 2 2 2 2 37 21" xfId="5253"/>
    <cellStyle name="Comma 3 2 2 2 2 2 37 22" xfId="5254"/>
    <cellStyle name="Comma 3 2 2 2 2 2 37 3" xfId="5255"/>
    <cellStyle name="Comma 3 2 2 2 2 2 37 4" xfId="5256"/>
    <cellStyle name="Comma 3 2 2 2 2 2 37 5" xfId="5257"/>
    <cellStyle name="Comma 3 2 2 2 2 2 37 6" xfId="5258"/>
    <cellStyle name="Comma 3 2 2 2 2 2 37 7" xfId="5259"/>
    <cellStyle name="Comma 3 2 2 2 2 2 37 8" xfId="5260"/>
    <cellStyle name="Comma 3 2 2 2 2 2 37 9" xfId="5261"/>
    <cellStyle name="Comma 3 2 2 2 2 2 38" xfId="5262"/>
    <cellStyle name="Comma 3 2 2 2 2 2 38 10" xfId="5263"/>
    <cellStyle name="Comma 3 2 2 2 2 2 38 11" xfId="5264"/>
    <cellStyle name="Comma 3 2 2 2 2 2 38 12" xfId="5265"/>
    <cellStyle name="Comma 3 2 2 2 2 2 38 13" xfId="5266"/>
    <cellStyle name="Comma 3 2 2 2 2 2 38 14" xfId="5267"/>
    <cellStyle name="Comma 3 2 2 2 2 2 38 15" xfId="5268"/>
    <cellStyle name="Comma 3 2 2 2 2 2 38 16" xfId="5269"/>
    <cellStyle name="Comma 3 2 2 2 2 2 38 17" xfId="5270"/>
    <cellStyle name="Comma 3 2 2 2 2 2 38 18" xfId="5271"/>
    <cellStyle name="Comma 3 2 2 2 2 2 38 19" xfId="5272"/>
    <cellStyle name="Comma 3 2 2 2 2 2 38 2" xfId="5273"/>
    <cellStyle name="Comma 3 2 2 2 2 2 38 20" xfId="5274"/>
    <cellStyle name="Comma 3 2 2 2 2 2 38 21" xfId="5275"/>
    <cellStyle name="Comma 3 2 2 2 2 2 38 22" xfId="5276"/>
    <cellStyle name="Comma 3 2 2 2 2 2 38 3" xfId="5277"/>
    <cellStyle name="Comma 3 2 2 2 2 2 38 4" xfId="5278"/>
    <cellStyle name="Comma 3 2 2 2 2 2 38 5" xfId="5279"/>
    <cellStyle name="Comma 3 2 2 2 2 2 38 6" xfId="5280"/>
    <cellStyle name="Comma 3 2 2 2 2 2 38 7" xfId="5281"/>
    <cellStyle name="Comma 3 2 2 2 2 2 38 8" xfId="5282"/>
    <cellStyle name="Comma 3 2 2 2 2 2 38 9" xfId="5283"/>
    <cellStyle name="Comma 3 2 2 2 2 2 39" xfId="5284"/>
    <cellStyle name="Comma 3 2 2 2 2 2 39 10" xfId="5285"/>
    <cellStyle name="Comma 3 2 2 2 2 2 39 11" xfId="5286"/>
    <cellStyle name="Comma 3 2 2 2 2 2 39 12" xfId="5287"/>
    <cellStyle name="Comma 3 2 2 2 2 2 39 13" xfId="5288"/>
    <cellStyle name="Comma 3 2 2 2 2 2 39 14" xfId="5289"/>
    <cellStyle name="Comma 3 2 2 2 2 2 39 15" xfId="5290"/>
    <cellStyle name="Comma 3 2 2 2 2 2 39 16" xfId="5291"/>
    <cellStyle name="Comma 3 2 2 2 2 2 39 17" xfId="5292"/>
    <cellStyle name="Comma 3 2 2 2 2 2 39 18" xfId="5293"/>
    <cellStyle name="Comma 3 2 2 2 2 2 39 19" xfId="5294"/>
    <cellStyle name="Comma 3 2 2 2 2 2 39 2" xfId="5295"/>
    <cellStyle name="Comma 3 2 2 2 2 2 39 20" xfId="5296"/>
    <cellStyle name="Comma 3 2 2 2 2 2 39 21" xfId="5297"/>
    <cellStyle name="Comma 3 2 2 2 2 2 39 22" xfId="5298"/>
    <cellStyle name="Comma 3 2 2 2 2 2 39 3" xfId="5299"/>
    <cellStyle name="Comma 3 2 2 2 2 2 39 4" xfId="5300"/>
    <cellStyle name="Comma 3 2 2 2 2 2 39 5" xfId="5301"/>
    <cellStyle name="Comma 3 2 2 2 2 2 39 6" xfId="5302"/>
    <cellStyle name="Comma 3 2 2 2 2 2 39 7" xfId="5303"/>
    <cellStyle name="Comma 3 2 2 2 2 2 39 8" xfId="5304"/>
    <cellStyle name="Comma 3 2 2 2 2 2 39 9" xfId="5305"/>
    <cellStyle name="Comma 3 2 2 2 2 2 4" xfId="5306"/>
    <cellStyle name="Comma 3 2 2 2 2 2 4 10" xfId="5307"/>
    <cellStyle name="Comma 3 2 2 2 2 2 4 11" xfId="5308"/>
    <cellStyle name="Comma 3 2 2 2 2 2 4 12" xfId="5309"/>
    <cellStyle name="Comma 3 2 2 2 2 2 4 13" xfId="5310"/>
    <cellStyle name="Comma 3 2 2 2 2 2 4 14" xfId="5311"/>
    <cellStyle name="Comma 3 2 2 2 2 2 4 15" xfId="5312"/>
    <cellStyle name="Comma 3 2 2 2 2 2 4 16" xfId="5313"/>
    <cellStyle name="Comma 3 2 2 2 2 2 4 17" xfId="5314"/>
    <cellStyle name="Comma 3 2 2 2 2 2 4 18" xfId="5315"/>
    <cellStyle name="Comma 3 2 2 2 2 2 4 19" xfId="5316"/>
    <cellStyle name="Comma 3 2 2 2 2 2 4 2" xfId="5317"/>
    <cellStyle name="Comma 3 2 2 2 2 2 4 20" xfId="5318"/>
    <cellStyle name="Comma 3 2 2 2 2 2 4 21" xfId="5319"/>
    <cellStyle name="Comma 3 2 2 2 2 2 4 22" xfId="5320"/>
    <cellStyle name="Comma 3 2 2 2 2 2 4 3" xfId="5321"/>
    <cellStyle name="Comma 3 2 2 2 2 2 4 4" xfId="5322"/>
    <cellStyle name="Comma 3 2 2 2 2 2 4 5" xfId="5323"/>
    <cellStyle name="Comma 3 2 2 2 2 2 4 6" xfId="5324"/>
    <cellStyle name="Comma 3 2 2 2 2 2 4 7" xfId="5325"/>
    <cellStyle name="Comma 3 2 2 2 2 2 4 8" xfId="5326"/>
    <cellStyle name="Comma 3 2 2 2 2 2 4 9" xfId="5327"/>
    <cellStyle name="Comma 3 2 2 2 2 2 40" xfId="5328"/>
    <cellStyle name="Comma 3 2 2 2 2 2 40 10" xfId="5329"/>
    <cellStyle name="Comma 3 2 2 2 2 2 40 11" xfId="5330"/>
    <cellStyle name="Comma 3 2 2 2 2 2 40 12" xfId="5331"/>
    <cellStyle name="Comma 3 2 2 2 2 2 40 13" xfId="5332"/>
    <cellStyle name="Comma 3 2 2 2 2 2 40 14" xfId="5333"/>
    <cellStyle name="Comma 3 2 2 2 2 2 40 15" xfId="5334"/>
    <cellStyle name="Comma 3 2 2 2 2 2 40 16" xfId="5335"/>
    <cellStyle name="Comma 3 2 2 2 2 2 40 17" xfId="5336"/>
    <cellStyle name="Comma 3 2 2 2 2 2 40 18" xfId="5337"/>
    <cellStyle name="Comma 3 2 2 2 2 2 40 19" xfId="5338"/>
    <cellStyle name="Comma 3 2 2 2 2 2 40 2" xfId="5339"/>
    <cellStyle name="Comma 3 2 2 2 2 2 40 20" xfId="5340"/>
    <cellStyle name="Comma 3 2 2 2 2 2 40 21" xfId="5341"/>
    <cellStyle name="Comma 3 2 2 2 2 2 40 22" xfId="5342"/>
    <cellStyle name="Comma 3 2 2 2 2 2 40 3" xfId="5343"/>
    <cellStyle name="Comma 3 2 2 2 2 2 40 4" xfId="5344"/>
    <cellStyle name="Comma 3 2 2 2 2 2 40 5" xfId="5345"/>
    <cellStyle name="Comma 3 2 2 2 2 2 40 6" xfId="5346"/>
    <cellStyle name="Comma 3 2 2 2 2 2 40 7" xfId="5347"/>
    <cellStyle name="Comma 3 2 2 2 2 2 40 8" xfId="5348"/>
    <cellStyle name="Comma 3 2 2 2 2 2 40 9" xfId="5349"/>
    <cellStyle name="Comma 3 2 2 2 2 2 41" xfId="5350"/>
    <cellStyle name="Comma 3 2 2 2 2 2 41 10" xfId="5351"/>
    <cellStyle name="Comma 3 2 2 2 2 2 41 11" xfId="5352"/>
    <cellStyle name="Comma 3 2 2 2 2 2 41 12" xfId="5353"/>
    <cellStyle name="Comma 3 2 2 2 2 2 41 13" xfId="5354"/>
    <cellStyle name="Comma 3 2 2 2 2 2 41 14" xfId="5355"/>
    <cellStyle name="Comma 3 2 2 2 2 2 41 15" xfId="5356"/>
    <cellStyle name="Comma 3 2 2 2 2 2 41 16" xfId="5357"/>
    <cellStyle name="Comma 3 2 2 2 2 2 41 17" xfId="5358"/>
    <cellStyle name="Comma 3 2 2 2 2 2 41 18" xfId="5359"/>
    <cellStyle name="Comma 3 2 2 2 2 2 41 19" xfId="5360"/>
    <cellStyle name="Comma 3 2 2 2 2 2 41 2" xfId="5361"/>
    <cellStyle name="Comma 3 2 2 2 2 2 41 20" xfId="5362"/>
    <cellStyle name="Comma 3 2 2 2 2 2 41 21" xfId="5363"/>
    <cellStyle name="Comma 3 2 2 2 2 2 41 22" xfId="5364"/>
    <cellStyle name="Comma 3 2 2 2 2 2 41 3" xfId="5365"/>
    <cellStyle name="Comma 3 2 2 2 2 2 41 4" xfId="5366"/>
    <cellStyle name="Comma 3 2 2 2 2 2 41 5" xfId="5367"/>
    <cellStyle name="Comma 3 2 2 2 2 2 41 6" xfId="5368"/>
    <cellStyle name="Comma 3 2 2 2 2 2 41 7" xfId="5369"/>
    <cellStyle name="Comma 3 2 2 2 2 2 41 8" xfId="5370"/>
    <cellStyle name="Comma 3 2 2 2 2 2 41 9" xfId="5371"/>
    <cellStyle name="Comma 3 2 2 2 2 2 42" xfId="5372"/>
    <cellStyle name="Comma 3 2 2 2 2 2 42 10" xfId="5373"/>
    <cellStyle name="Comma 3 2 2 2 2 2 42 11" xfId="5374"/>
    <cellStyle name="Comma 3 2 2 2 2 2 42 12" xfId="5375"/>
    <cellStyle name="Comma 3 2 2 2 2 2 42 13" xfId="5376"/>
    <cellStyle name="Comma 3 2 2 2 2 2 42 14" xfId="5377"/>
    <cellStyle name="Comma 3 2 2 2 2 2 42 15" xfId="5378"/>
    <cellStyle name="Comma 3 2 2 2 2 2 42 16" xfId="5379"/>
    <cellStyle name="Comma 3 2 2 2 2 2 42 17" xfId="5380"/>
    <cellStyle name="Comma 3 2 2 2 2 2 42 18" xfId="5381"/>
    <cellStyle name="Comma 3 2 2 2 2 2 42 19" xfId="5382"/>
    <cellStyle name="Comma 3 2 2 2 2 2 42 2" xfId="5383"/>
    <cellStyle name="Comma 3 2 2 2 2 2 42 20" xfId="5384"/>
    <cellStyle name="Comma 3 2 2 2 2 2 42 21" xfId="5385"/>
    <cellStyle name="Comma 3 2 2 2 2 2 42 22" xfId="5386"/>
    <cellStyle name="Comma 3 2 2 2 2 2 42 3" xfId="5387"/>
    <cellStyle name="Comma 3 2 2 2 2 2 42 4" xfId="5388"/>
    <cellStyle name="Comma 3 2 2 2 2 2 42 5" xfId="5389"/>
    <cellStyle name="Comma 3 2 2 2 2 2 42 6" xfId="5390"/>
    <cellStyle name="Comma 3 2 2 2 2 2 42 7" xfId="5391"/>
    <cellStyle name="Comma 3 2 2 2 2 2 42 8" xfId="5392"/>
    <cellStyle name="Comma 3 2 2 2 2 2 42 9" xfId="5393"/>
    <cellStyle name="Comma 3 2 2 2 2 2 43" xfId="5394"/>
    <cellStyle name="Comma 3 2 2 2 2 2 43 10" xfId="5395"/>
    <cellStyle name="Comma 3 2 2 2 2 2 43 11" xfId="5396"/>
    <cellStyle name="Comma 3 2 2 2 2 2 43 12" xfId="5397"/>
    <cellStyle name="Comma 3 2 2 2 2 2 43 13" xfId="5398"/>
    <cellStyle name="Comma 3 2 2 2 2 2 43 14" xfId="5399"/>
    <cellStyle name="Comma 3 2 2 2 2 2 43 15" xfId="5400"/>
    <cellStyle name="Comma 3 2 2 2 2 2 43 16" xfId="5401"/>
    <cellStyle name="Comma 3 2 2 2 2 2 43 17" xfId="5402"/>
    <cellStyle name="Comma 3 2 2 2 2 2 43 18" xfId="5403"/>
    <cellStyle name="Comma 3 2 2 2 2 2 43 19" xfId="5404"/>
    <cellStyle name="Comma 3 2 2 2 2 2 43 2" xfId="5405"/>
    <cellStyle name="Comma 3 2 2 2 2 2 43 20" xfId="5406"/>
    <cellStyle name="Comma 3 2 2 2 2 2 43 21" xfId="5407"/>
    <cellStyle name="Comma 3 2 2 2 2 2 43 22" xfId="5408"/>
    <cellStyle name="Comma 3 2 2 2 2 2 43 3" xfId="5409"/>
    <cellStyle name="Comma 3 2 2 2 2 2 43 4" xfId="5410"/>
    <cellStyle name="Comma 3 2 2 2 2 2 43 5" xfId="5411"/>
    <cellStyle name="Comma 3 2 2 2 2 2 43 6" xfId="5412"/>
    <cellStyle name="Comma 3 2 2 2 2 2 43 7" xfId="5413"/>
    <cellStyle name="Comma 3 2 2 2 2 2 43 8" xfId="5414"/>
    <cellStyle name="Comma 3 2 2 2 2 2 43 9" xfId="5415"/>
    <cellStyle name="Comma 3 2 2 2 2 2 44" xfId="5416"/>
    <cellStyle name="Comma 3 2 2 2 2 2 44 10" xfId="5417"/>
    <cellStyle name="Comma 3 2 2 2 2 2 44 11" xfId="5418"/>
    <cellStyle name="Comma 3 2 2 2 2 2 44 12" xfId="5419"/>
    <cellStyle name="Comma 3 2 2 2 2 2 44 13" xfId="5420"/>
    <cellStyle name="Comma 3 2 2 2 2 2 44 14" xfId="5421"/>
    <cellStyle name="Comma 3 2 2 2 2 2 44 15" xfId="5422"/>
    <cellStyle name="Comma 3 2 2 2 2 2 44 16" xfId="5423"/>
    <cellStyle name="Comma 3 2 2 2 2 2 44 17" xfId="5424"/>
    <cellStyle name="Comma 3 2 2 2 2 2 44 18" xfId="5425"/>
    <cellStyle name="Comma 3 2 2 2 2 2 44 19" xfId="5426"/>
    <cellStyle name="Comma 3 2 2 2 2 2 44 2" xfId="5427"/>
    <cellStyle name="Comma 3 2 2 2 2 2 44 20" xfId="5428"/>
    <cellStyle name="Comma 3 2 2 2 2 2 44 21" xfId="5429"/>
    <cellStyle name="Comma 3 2 2 2 2 2 44 22" xfId="5430"/>
    <cellStyle name="Comma 3 2 2 2 2 2 44 3" xfId="5431"/>
    <cellStyle name="Comma 3 2 2 2 2 2 44 4" xfId="5432"/>
    <cellStyle name="Comma 3 2 2 2 2 2 44 5" xfId="5433"/>
    <cellStyle name="Comma 3 2 2 2 2 2 44 6" xfId="5434"/>
    <cellStyle name="Comma 3 2 2 2 2 2 44 7" xfId="5435"/>
    <cellStyle name="Comma 3 2 2 2 2 2 44 8" xfId="5436"/>
    <cellStyle name="Comma 3 2 2 2 2 2 44 9" xfId="5437"/>
    <cellStyle name="Comma 3 2 2 2 2 2 45" xfId="5438"/>
    <cellStyle name="Comma 3 2 2 2 2 2 45 10" xfId="5439"/>
    <cellStyle name="Comma 3 2 2 2 2 2 45 11" xfId="5440"/>
    <cellStyle name="Comma 3 2 2 2 2 2 45 12" xfId="5441"/>
    <cellStyle name="Comma 3 2 2 2 2 2 45 13" xfId="5442"/>
    <cellStyle name="Comma 3 2 2 2 2 2 45 14" xfId="5443"/>
    <cellStyle name="Comma 3 2 2 2 2 2 45 15" xfId="5444"/>
    <cellStyle name="Comma 3 2 2 2 2 2 45 16" xfId="5445"/>
    <cellStyle name="Comma 3 2 2 2 2 2 45 17" xfId="5446"/>
    <cellStyle name="Comma 3 2 2 2 2 2 45 18" xfId="5447"/>
    <cellStyle name="Comma 3 2 2 2 2 2 45 19" xfId="5448"/>
    <cellStyle name="Comma 3 2 2 2 2 2 45 2" xfId="5449"/>
    <cellStyle name="Comma 3 2 2 2 2 2 45 20" xfId="5450"/>
    <cellStyle name="Comma 3 2 2 2 2 2 45 21" xfId="5451"/>
    <cellStyle name="Comma 3 2 2 2 2 2 45 22" xfId="5452"/>
    <cellStyle name="Comma 3 2 2 2 2 2 45 3" xfId="5453"/>
    <cellStyle name="Comma 3 2 2 2 2 2 45 4" xfId="5454"/>
    <cellStyle name="Comma 3 2 2 2 2 2 45 5" xfId="5455"/>
    <cellStyle name="Comma 3 2 2 2 2 2 45 6" xfId="5456"/>
    <cellStyle name="Comma 3 2 2 2 2 2 45 7" xfId="5457"/>
    <cellStyle name="Comma 3 2 2 2 2 2 45 8" xfId="5458"/>
    <cellStyle name="Comma 3 2 2 2 2 2 45 9" xfId="5459"/>
    <cellStyle name="Comma 3 2 2 2 2 2 46" xfId="5460"/>
    <cellStyle name="Comma 3 2 2 2 2 2 46 10" xfId="5461"/>
    <cellStyle name="Comma 3 2 2 2 2 2 46 11" xfId="5462"/>
    <cellStyle name="Comma 3 2 2 2 2 2 46 12" xfId="5463"/>
    <cellStyle name="Comma 3 2 2 2 2 2 46 13" xfId="5464"/>
    <cellStyle name="Comma 3 2 2 2 2 2 46 14" xfId="5465"/>
    <cellStyle name="Comma 3 2 2 2 2 2 46 15" xfId="5466"/>
    <cellStyle name="Comma 3 2 2 2 2 2 46 16" xfId="5467"/>
    <cellStyle name="Comma 3 2 2 2 2 2 46 17" xfId="5468"/>
    <cellStyle name="Comma 3 2 2 2 2 2 46 18" xfId="5469"/>
    <cellStyle name="Comma 3 2 2 2 2 2 46 19" xfId="5470"/>
    <cellStyle name="Comma 3 2 2 2 2 2 46 2" xfId="5471"/>
    <cellStyle name="Comma 3 2 2 2 2 2 46 20" xfId="5472"/>
    <cellStyle name="Comma 3 2 2 2 2 2 46 21" xfId="5473"/>
    <cellStyle name="Comma 3 2 2 2 2 2 46 22" xfId="5474"/>
    <cellStyle name="Comma 3 2 2 2 2 2 46 3" xfId="5475"/>
    <cellStyle name="Comma 3 2 2 2 2 2 46 4" xfId="5476"/>
    <cellStyle name="Comma 3 2 2 2 2 2 46 5" xfId="5477"/>
    <cellStyle name="Comma 3 2 2 2 2 2 46 6" xfId="5478"/>
    <cellStyle name="Comma 3 2 2 2 2 2 46 7" xfId="5479"/>
    <cellStyle name="Comma 3 2 2 2 2 2 46 8" xfId="5480"/>
    <cellStyle name="Comma 3 2 2 2 2 2 46 9" xfId="5481"/>
    <cellStyle name="Comma 3 2 2 2 2 2 47" xfId="5482"/>
    <cellStyle name="Comma 3 2 2 2 2 2 47 10" xfId="5483"/>
    <cellStyle name="Comma 3 2 2 2 2 2 47 11" xfId="5484"/>
    <cellStyle name="Comma 3 2 2 2 2 2 47 12" xfId="5485"/>
    <cellStyle name="Comma 3 2 2 2 2 2 47 13" xfId="5486"/>
    <cellStyle name="Comma 3 2 2 2 2 2 47 14" xfId="5487"/>
    <cellStyle name="Comma 3 2 2 2 2 2 47 15" xfId="5488"/>
    <cellStyle name="Comma 3 2 2 2 2 2 47 16" xfId="5489"/>
    <cellStyle name="Comma 3 2 2 2 2 2 47 17" xfId="5490"/>
    <cellStyle name="Comma 3 2 2 2 2 2 47 18" xfId="5491"/>
    <cellStyle name="Comma 3 2 2 2 2 2 47 19" xfId="5492"/>
    <cellStyle name="Comma 3 2 2 2 2 2 47 2" xfId="5493"/>
    <cellStyle name="Comma 3 2 2 2 2 2 47 20" xfId="5494"/>
    <cellStyle name="Comma 3 2 2 2 2 2 47 21" xfId="5495"/>
    <cellStyle name="Comma 3 2 2 2 2 2 47 22" xfId="5496"/>
    <cellStyle name="Comma 3 2 2 2 2 2 47 3" xfId="5497"/>
    <cellStyle name="Comma 3 2 2 2 2 2 47 4" xfId="5498"/>
    <cellStyle name="Comma 3 2 2 2 2 2 47 5" xfId="5499"/>
    <cellStyle name="Comma 3 2 2 2 2 2 47 6" xfId="5500"/>
    <cellStyle name="Comma 3 2 2 2 2 2 47 7" xfId="5501"/>
    <cellStyle name="Comma 3 2 2 2 2 2 47 8" xfId="5502"/>
    <cellStyle name="Comma 3 2 2 2 2 2 47 9" xfId="5503"/>
    <cellStyle name="Comma 3 2 2 2 2 2 48" xfId="5504"/>
    <cellStyle name="Comma 3 2 2 2 2 2 48 10" xfId="5505"/>
    <cellStyle name="Comma 3 2 2 2 2 2 48 11" xfId="5506"/>
    <cellStyle name="Comma 3 2 2 2 2 2 48 12" xfId="5507"/>
    <cellStyle name="Comma 3 2 2 2 2 2 48 13" xfId="5508"/>
    <cellStyle name="Comma 3 2 2 2 2 2 48 14" xfId="5509"/>
    <cellStyle name="Comma 3 2 2 2 2 2 48 15" xfId="5510"/>
    <cellStyle name="Comma 3 2 2 2 2 2 48 16" xfId="5511"/>
    <cellStyle name="Comma 3 2 2 2 2 2 48 17" xfId="5512"/>
    <cellStyle name="Comma 3 2 2 2 2 2 48 18" xfId="5513"/>
    <cellStyle name="Comma 3 2 2 2 2 2 48 19" xfId="5514"/>
    <cellStyle name="Comma 3 2 2 2 2 2 48 2" xfId="5515"/>
    <cellStyle name="Comma 3 2 2 2 2 2 48 20" xfId="5516"/>
    <cellStyle name="Comma 3 2 2 2 2 2 48 21" xfId="5517"/>
    <cellStyle name="Comma 3 2 2 2 2 2 48 22" xfId="5518"/>
    <cellStyle name="Comma 3 2 2 2 2 2 48 3" xfId="5519"/>
    <cellStyle name="Comma 3 2 2 2 2 2 48 4" xfId="5520"/>
    <cellStyle name="Comma 3 2 2 2 2 2 48 5" xfId="5521"/>
    <cellStyle name="Comma 3 2 2 2 2 2 48 6" xfId="5522"/>
    <cellStyle name="Comma 3 2 2 2 2 2 48 7" xfId="5523"/>
    <cellStyle name="Comma 3 2 2 2 2 2 48 8" xfId="5524"/>
    <cellStyle name="Comma 3 2 2 2 2 2 48 9" xfId="5525"/>
    <cellStyle name="Comma 3 2 2 2 2 2 49" xfId="5526"/>
    <cellStyle name="Comma 3 2 2 2 2 2 49 10" xfId="5527"/>
    <cellStyle name="Comma 3 2 2 2 2 2 49 11" xfId="5528"/>
    <cellStyle name="Comma 3 2 2 2 2 2 49 12" xfId="5529"/>
    <cellStyle name="Comma 3 2 2 2 2 2 49 13" xfId="5530"/>
    <cellStyle name="Comma 3 2 2 2 2 2 49 14" xfId="5531"/>
    <cellStyle name="Comma 3 2 2 2 2 2 49 15" xfId="5532"/>
    <cellStyle name="Comma 3 2 2 2 2 2 49 16" xfId="5533"/>
    <cellStyle name="Comma 3 2 2 2 2 2 49 17" xfId="5534"/>
    <cellStyle name="Comma 3 2 2 2 2 2 49 18" xfId="5535"/>
    <cellStyle name="Comma 3 2 2 2 2 2 49 19" xfId="5536"/>
    <cellStyle name="Comma 3 2 2 2 2 2 49 2" xfId="5537"/>
    <cellStyle name="Comma 3 2 2 2 2 2 49 20" xfId="5538"/>
    <cellStyle name="Comma 3 2 2 2 2 2 49 21" xfId="5539"/>
    <cellStyle name="Comma 3 2 2 2 2 2 49 22" xfId="5540"/>
    <cellStyle name="Comma 3 2 2 2 2 2 49 3" xfId="5541"/>
    <cellStyle name="Comma 3 2 2 2 2 2 49 4" xfId="5542"/>
    <cellStyle name="Comma 3 2 2 2 2 2 49 5" xfId="5543"/>
    <cellStyle name="Comma 3 2 2 2 2 2 49 6" xfId="5544"/>
    <cellStyle name="Comma 3 2 2 2 2 2 49 7" xfId="5545"/>
    <cellStyle name="Comma 3 2 2 2 2 2 49 8" xfId="5546"/>
    <cellStyle name="Comma 3 2 2 2 2 2 49 9" xfId="5547"/>
    <cellStyle name="Comma 3 2 2 2 2 2 5" xfId="5548"/>
    <cellStyle name="Comma 3 2 2 2 2 2 5 10" xfId="5549"/>
    <cellStyle name="Comma 3 2 2 2 2 2 5 11" xfId="5550"/>
    <cellStyle name="Comma 3 2 2 2 2 2 5 12" xfId="5551"/>
    <cellStyle name="Comma 3 2 2 2 2 2 5 13" xfId="5552"/>
    <cellStyle name="Comma 3 2 2 2 2 2 5 14" xfId="5553"/>
    <cellStyle name="Comma 3 2 2 2 2 2 5 15" xfId="5554"/>
    <cellStyle name="Comma 3 2 2 2 2 2 5 16" xfId="5555"/>
    <cellStyle name="Comma 3 2 2 2 2 2 5 17" xfId="5556"/>
    <cellStyle name="Comma 3 2 2 2 2 2 5 18" xfId="5557"/>
    <cellStyle name="Comma 3 2 2 2 2 2 5 19" xfId="5558"/>
    <cellStyle name="Comma 3 2 2 2 2 2 5 2" xfId="5559"/>
    <cellStyle name="Comma 3 2 2 2 2 2 5 20" xfId="5560"/>
    <cellStyle name="Comma 3 2 2 2 2 2 5 21" xfId="5561"/>
    <cellStyle name="Comma 3 2 2 2 2 2 5 22" xfId="5562"/>
    <cellStyle name="Comma 3 2 2 2 2 2 5 3" xfId="5563"/>
    <cellStyle name="Comma 3 2 2 2 2 2 5 4" xfId="5564"/>
    <cellStyle name="Comma 3 2 2 2 2 2 5 5" xfId="5565"/>
    <cellStyle name="Comma 3 2 2 2 2 2 5 6" xfId="5566"/>
    <cellStyle name="Comma 3 2 2 2 2 2 5 7" xfId="5567"/>
    <cellStyle name="Comma 3 2 2 2 2 2 5 8" xfId="5568"/>
    <cellStyle name="Comma 3 2 2 2 2 2 5 9" xfId="5569"/>
    <cellStyle name="Comma 3 2 2 2 2 2 50" xfId="5570"/>
    <cellStyle name="Comma 3 2 2 2 2 2 50 10" xfId="5571"/>
    <cellStyle name="Comma 3 2 2 2 2 2 50 11" xfId="5572"/>
    <cellStyle name="Comma 3 2 2 2 2 2 50 12" xfId="5573"/>
    <cellStyle name="Comma 3 2 2 2 2 2 50 13" xfId="5574"/>
    <cellStyle name="Comma 3 2 2 2 2 2 50 14" xfId="5575"/>
    <cellStyle name="Comma 3 2 2 2 2 2 50 15" xfId="5576"/>
    <cellStyle name="Comma 3 2 2 2 2 2 50 16" xfId="5577"/>
    <cellStyle name="Comma 3 2 2 2 2 2 50 17" xfId="5578"/>
    <cellStyle name="Comma 3 2 2 2 2 2 50 18" xfId="5579"/>
    <cellStyle name="Comma 3 2 2 2 2 2 50 19" xfId="5580"/>
    <cellStyle name="Comma 3 2 2 2 2 2 50 2" xfId="5581"/>
    <cellStyle name="Comma 3 2 2 2 2 2 50 20" xfId="5582"/>
    <cellStyle name="Comma 3 2 2 2 2 2 50 21" xfId="5583"/>
    <cellStyle name="Comma 3 2 2 2 2 2 50 22" xfId="5584"/>
    <cellStyle name="Comma 3 2 2 2 2 2 50 3" xfId="5585"/>
    <cellStyle name="Comma 3 2 2 2 2 2 50 4" xfId="5586"/>
    <cellStyle name="Comma 3 2 2 2 2 2 50 5" xfId="5587"/>
    <cellStyle name="Comma 3 2 2 2 2 2 50 6" xfId="5588"/>
    <cellStyle name="Comma 3 2 2 2 2 2 50 7" xfId="5589"/>
    <cellStyle name="Comma 3 2 2 2 2 2 50 8" xfId="5590"/>
    <cellStyle name="Comma 3 2 2 2 2 2 50 9" xfId="5591"/>
    <cellStyle name="Comma 3 2 2 2 2 2 51" xfId="5592"/>
    <cellStyle name="Comma 3 2 2 2 2 2 51 2" xfId="5593"/>
    <cellStyle name="Comma 3 2 2 2 2 2 51 2 10" xfId="5594"/>
    <cellStyle name="Comma 3 2 2 2 2 2 51 2 11" xfId="5595"/>
    <cellStyle name="Comma 3 2 2 2 2 2 51 2 12" xfId="5596"/>
    <cellStyle name="Comma 3 2 2 2 2 2 51 2 13" xfId="5597"/>
    <cellStyle name="Comma 3 2 2 2 2 2 51 2 14" xfId="5598"/>
    <cellStyle name="Comma 3 2 2 2 2 2 51 2 15" xfId="5599"/>
    <cellStyle name="Comma 3 2 2 2 2 2 51 2 16" xfId="5600"/>
    <cellStyle name="Comma 3 2 2 2 2 2 51 2 17" xfId="5601"/>
    <cellStyle name="Comma 3 2 2 2 2 2 51 2 18" xfId="5602"/>
    <cellStyle name="Comma 3 2 2 2 2 2 51 2 19" xfId="5603"/>
    <cellStyle name="Comma 3 2 2 2 2 2 51 2 2" xfId="5604"/>
    <cellStyle name="Comma 3 2 2 2 2 2 51 2 20" xfId="5605"/>
    <cellStyle name="Comma 3 2 2 2 2 2 51 2 21" xfId="5606"/>
    <cellStyle name="Comma 3 2 2 2 2 2 51 2 22" xfId="5607"/>
    <cellStyle name="Comma 3 2 2 2 2 2 51 2 3" xfId="5608"/>
    <cellStyle name="Comma 3 2 2 2 2 2 51 2 4" xfId="5609"/>
    <cellStyle name="Comma 3 2 2 2 2 2 51 2 5" xfId="5610"/>
    <cellStyle name="Comma 3 2 2 2 2 2 51 2 6" xfId="5611"/>
    <cellStyle name="Comma 3 2 2 2 2 2 51 2 7" xfId="5612"/>
    <cellStyle name="Comma 3 2 2 2 2 2 51 2 8" xfId="5613"/>
    <cellStyle name="Comma 3 2 2 2 2 2 51 2 9" xfId="5614"/>
    <cellStyle name="Comma 3 2 2 2 2 2 51 3" xfId="5615"/>
    <cellStyle name="Comma 3 2 2 2 2 2 51 3 10" xfId="5616"/>
    <cellStyle name="Comma 3 2 2 2 2 2 51 3 11" xfId="5617"/>
    <cellStyle name="Comma 3 2 2 2 2 2 51 3 12" xfId="5618"/>
    <cellStyle name="Comma 3 2 2 2 2 2 51 3 13" xfId="5619"/>
    <cellStyle name="Comma 3 2 2 2 2 2 51 3 14" xfId="5620"/>
    <cellStyle name="Comma 3 2 2 2 2 2 51 3 15" xfId="5621"/>
    <cellStyle name="Comma 3 2 2 2 2 2 51 3 16" xfId="5622"/>
    <cellStyle name="Comma 3 2 2 2 2 2 51 3 17" xfId="5623"/>
    <cellStyle name="Comma 3 2 2 2 2 2 51 3 18" xfId="5624"/>
    <cellStyle name="Comma 3 2 2 2 2 2 51 3 19" xfId="5625"/>
    <cellStyle name="Comma 3 2 2 2 2 2 51 3 2" xfId="5626"/>
    <cellStyle name="Comma 3 2 2 2 2 2 51 3 20" xfId="5627"/>
    <cellStyle name="Comma 3 2 2 2 2 2 51 3 21" xfId="5628"/>
    <cellStyle name="Comma 3 2 2 2 2 2 51 3 22" xfId="5629"/>
    <cellStyle name="Comma 3 2 2 2 2 2 51 3 3" xfId="5630"/>
    <cellStyle name="Comma 3 2 2 2 2 2 51 3 4" xfId="5631"/>
    <cellStyle name="Comma 3 2 2 2 2 2 51 3 5" xfId="5632"/>
    <cellStyle name="Comma 3 2 2 2 2 2 51 3 6" xfId="5633"/>
    <cellStyle name="Comma 3 2 2 2 2 2 51 3 7" xfId="5634"/>
    <cellStyle name="Comma 3 2 2 2 2 2 51 3 8" xfId="5635"/>
    <cellStyle name="Comma 3 2 2 2 2 2 51 3 9" xfId="5636"/>
    <cellStyle name="Comma 3 2 2 2 2 2 52" xfId="5637"/>
    <cellStyle name="Comma 3 2 2 2 2 2 52 2" xfId="5638"/>
    <cellStyle name="Comma 3 2 2 2 2 2 53" xfId="5639"/>
    <cellStyle name="Comma 3 2 2 2 2 2 54" xfId="5640"/>
    <cellStyle name="Comma 3 2 2 2 2 2 55" xfId="5641"/>
    <cellStyle name="Comma 3 2 2 2 2 2 56" xfId="5642"/>
    <cellStyle name="Comma 3 2 2 2 2 2 57" xfId="5643"/>
    <cellStyle name="Comma 3 2 2 2 2 2 58" xfId="5644"/>
    <cellStyle name="Comma 3 2 2 2 2 2 59" xfId="5645"/>
    <cellStyle name="Comma 3 2 2 2 2 2 6" xfId="5646"/>
    <cellStyle name="Comma 3 2 2 2 2 2 6 10" xfId="5647"/>
    <cellStyle name="Comma 3 2 2 2 2 2 6 11" xfId="5648"/>
    <cellStyle name="Comma 3 2 2 2 2 2 6 12" xfId="5649"/>
    <cellStyle name="Comma 3 2 2 2 2 2 6 13" xfId="5650"/>
    <cellStyle name="Comma 3 2 2 2 2 2 6 14" xfId="5651"/>
    <cellStyle name="Comma 3 2 2 2 2 2 6 15" xfId="5652"/>
    <cellStyle name="Comma 3 2 2 2 2 2 6 16" xfId="5653"/>
    <cellStyle name="Comma 3 2 2 2 2 2 6 17" xfId="5654"/>
    <cellStyle name="Comma 3 2 2 2 2 2 6 18" xfId="5655"/>
    <cellStyle name="Comma 3 2 2 2 2 2 6 19" xfId="5656"/>
    <cellStyle name="Comma 3 2 2 2 2 2 6 2" xfId="5657"/>
    <cellStyle name="Comma 3 2 2 2 2 2 6 20" xfId="5658"/>
    <cellStyle name="Comma 3 2 2 2 2 2 6 21" xfId="5659"/>
    <cellStyle name="Comma 3 2 2 2 2 2 6 22" xfId="5660"/>
    <cellStyle name="Comma 3 2 2 2 2 2 6 3" xfId="5661"/>
    <cellStyle name="Comma 3 2 2 2 2 2 6 4" xfId="5662"/>
    <cellStyle name="Comma 3 2 2 2 2 2 6 5" xfId="5663"/>
    <cellStyle name="Comma 3 2 2 2 2 2 6 6" xfId="5664"/>
    <cellStyle name="Comma 3 2 2 2 2 2 6 7" xfId="5665"/>
    <cellStyle name="Comma 3 2 2 2 2 2 6 8" xfId="5666"/>
    <cellStyle name="Comma 3 2 2 2 2 2 6 9" xfId="5667"/>
    <cellStyle name="Comma 3 2 2 2 2 2 60" xfId="5668"/>
    <cellStyle name="Comma 3 2 2 2 2 2 61" xfId="5669"/>
    <cellStyle name="Comma 3 2 2 2 2 2 62" xfId="5670"/>
    <cellStyle name="Comma 3 2 2 2 2 2 63" xfId="5671"/>
    <cellStyle name="Comma 3 2 2 2 2 2 64" xfId="5672"/>
    <cellStyle name="Comma 3 2 2 2 2 2 65" xfId="5673"/>
    <cellStyle name="Comma 3 2 2 2 2 2 66" xfId="5674"/>
    <cellStyle name="Comma 3 2 2 2 2 2 67" xfId="5675"/>
    <cellStyle name="Comma 3 2 2 2 2 2 68" xfId="5676"/>
    <cellStyle name="Comma 3 2 2 2 2 2 69" xfId="5677"/>
    <cellStyle name="Comma 3 2 2 2 2 2 7" xfId="5678"/>
    <cellStyle name="Comma 3 2 2 2 2 2 7 10" xfId="5679"/>
    <cellStyle name="Comma 3 2 2 2 2 2 7 11" xfId="5680"/>
    <cellStyle name="Comma 3 2 2 2 2 2 7 12" xfId="5681"/>
    <cellStyle name="Comma 3 2 2 2 2 2 7 13" xfId="5682"/>
    <cellStyle name="Comma 3 2 2 2 2 2 7 14" xfId="5683"/>
    <cellStyle name="Comma 3 2 2 2 2 2 7 15" xfId="5684"/>
    <cellStyle name="Comma 3 2 2 2 2 2 7 16" xfId="5685"/>
    <cellStyle name="Comma 3 2 2 2 2 2 7 17" xfId="5686"/>
    <cellStyle name="Comma 3 2 2 2 2 2 7 18" xfId="5687"/>
    <cellStyle name="Comma 3 2 2 2 2 2 7 19" xfId="5688"/>
    <cellStyle name="Comma 3 2 2 2 2 2 7 2" xfId="5689"/>
    <cellStyle name="Comma 3 2 2 2 2 2 7 20" xfId="5690"/>
    <cellStyle name="Comma 3 2 2 2 2 2 7 21" xfId="5691"/>
    <cellStyle name="Comma 3 2 2 2 2 2 7 22" xfId="5692"/>
    <cellStyle name="Comma 3 2 2 2 2 2 7 3" xfId="5693"/>
    <cellStyle name="Comma 3 2 2 2 2 2 7 4" xfId="5694"/>
    <cellStyle name="Comma 3 2 2 2 2 2 7 5" xfId="5695"/>
    <cellStyle name="Comma 3 2 2 2 2 2 7 6" xfId="5696"/>
    <cellStyle name="Comma 3 2 2 2 2 2 7 7" xfId="5697"/>
    <cellStyle name="Comma 3 2 2 2 2 2 7 8" xfId="5698"/>
    <cellStyle name="Comma 3 2 2 2 2 2 7 9" xfId="5699"/>
    <cellStyle name="Comma 3 2 2 2 2 2 70" xfId="5700"/>
    <cellStyle name="Comma 3 2 2 2 2 2 71" xfId="5701"/>
    <cellStyle name="Comma 3 2 2 2 2 2 72" xfId="5702"/>
    <cellStyle name="Comma 3 2 2 2 2 2 73" xfId="5703"/>
    <cellStyle name="Comma 3 2 2 2 2 2 8" xfId="5704"/>
    <cellStyle name="Comma 3 2 2 2 2 2 8 10" xfId="5705"/>
    <cellStyle name="Comma 3 2 2 2 2 2 8 11" xfId="5706"/>
    <cellStyle name="Comma 3 2 2 2 2 2 8 12" xfId="5707"/>
    <cellStyle name="Comma 3 2 2 2 2 2 8 13" xfId="5708"/>
    <cellStyle name="Comma 3 2 2 2 2 2 8 14" xfId="5709"/>
    <cellStyle name="Comma 3 2 2 2 2 2 8 15" xfId="5710"/>
    <cellStyle name="Comma 3 2 2 2 2 2 8 16" xfId="5711"/>
    <cellStyle name="Comma 3 2 2 2 2 2 8 17" xfId="5712"/>
    <cellStyle name="Comma 3 2 2 2 2 2 8 18" xfId="5713"/>
    <cellStyle name="Comma 3 2 2 2 2 2 8 19" xfId="5714"/>
    <cellStyle name="Comma 3 2 2 2 2 2 8 2" xfId="5715"/>
    <cellStyle name="Comma 3 2 2 2 2 2 8 20" xfId="5716"/>
    <cellStyle name="Comma 3 2 2 2 2 2 8 21" xfId="5717"/>
    <cellStyle name="Comma 3 2 2 2 2 2 8 22" xfId="5718"/>
    <cellStyle name="Comma 3 2 2 2 2 2 8 3" xfId="5719"/>
    <cellStyle name="Comma 3 2 2 2 2 2 8 4" xfId="5720"/>
    <cellStyle name="Comma 3 2 2 2 2 2 8 5" xfId="5721"/>
    <cellStyle name="Comma 3 2 2 2 2 2 8 6" xfId="5722"/>
    <cellStyle name="Comma 3 2 2 2 2 2 8 7" xfId="5723"/>
    <cellStyle name="Comma 3 2 2 2 2 2 8 8" xfId="5724"/>
    <cellStyle name="Comma 3 2 2 2 2 2 8 9" xfId="5725"/>
    <cellStyle name="Comma 3 2 2 2 2 2 9" xfId="5726"/>
    <cellStyle name="Comma 3 2 2 2 2 2 9 10" xfId="5727"/>
    <cellStyle name="Comma 3 2 2 2 2 2 9 11" xfId="5728"/>
    <cellStyle name="Comma 3 2 2 2 2 2 9 12" xfId="5729"/>
    <cellStyle name="Comma 3 2 2 2 2 2 9 13" xfId="5730"/>
    <cellStyle name="Comma 3 2 2 2 2 2 9 14" xfId="5731"/>
    <cellStyle name="Comma 3 2 2 2 2 2 9 15" xfId="5732"/>
    <cellStyle name="Comma 3 2 2 2 2 2 9 16" xfId="5733"/>
    <cellStyle name="Comma 3 2 2 2 2 2 9 17" xfId="5734"/>
    <cellStyle name="Comma 3 2 2 2 2 2 9 18" xfId="5735"/>
    <cellStyle name="Comma 3 2 2 2 2 2 9 19" xfId="5736"/>
    <cellStyle name="Comma 3 2 2 2 2 2 9 2" xfId="5737"/>
    <cellStyle name="Comma 3 2 2 2 2 2 9 20" xfId="5738"/>
    <cellStyle name="Comma 3 2 2 2 2 2 9 21" xfId="5739"/>
    <cellStyle name="Comma 3 2 2 2 2 2 9 22" xfId="5740"/>
    <cellStyle name="Comma 3 2 2 2 2 2 9 3" xfId="5741"/>
    <cellStyle name="Comma 3 2 2 2 2 2 9 4" xfId="5742"/>
    <cellStyle name="Comma 3 2 2 2 2 2 9 5" xfId="5743"/>
    <cellStyle name="Comma 3 2 2 2 2 2 9 6" xfId="5744"/>
    <cellStyle name="Comma 3 2 2 2 2 2 9 7" xfId="5745"/>
    <cellStyle name="Comma 3 2 2 2 2 2 9 8" xfId="5746"/>
    <cellStyle name="Comma 3 2 2 2 2 2 9 9" xfId="5747"/>
    <cellStyle name="Comma 3 2 2 2 2 20" xfId="5748"/>
    <cellStyle name="Comma 3 2 2 2 2 21" xfId="5749"/>
    <cellStyle name="Comma 3 2 2 2 2 22" xfId="5750"/>
    <cellStyle name="Comma 3 2 2 2 2 23" xfId="5751"/>
    <cellStyle name="Comma 3 2 2 2 2 24" xfId="5752"/>
    <cellStyle name="Comma 3 2 2 2 2 25" xfId="5753"/>
    <cellStyle name="Comma 3 2 2 2 2 26" xfId="5754"/>
    <cellStyle name="Comma 3 2 2 2 2 27" xfId="5755"/>
    <cellStyle name="Comma 3 2 2 2 2 28" xfId="5756"/>
    <cellStyle name="Comma 3 2 2 2 2 29" xfId="5757"/>
    <cellStyle name="Comma 3 2 2 2 2 3" xfId="5758"/>
    <cellStyle name="Comma 3 2 2 2 2 3 10" xfId="5759"/>
    <cellStyle name="Comma 3 2 2 2 2 3 11" xfId="5760"/>
    <cellStyle name="Comma 3 2 2 2 2 3 12" xfId="5761"/>
    <cellStyle name="Comma 3 2 2 2 2 3 13" xfId="5762"/>
    <cellStyle name="Comma 3 2 2 2 2 3 14" xfId="5763"/>
    <cellStyle name="Comma 3 2 2 2 2 3 15" xfId="5764"/>
    <cellStyle name="Comma 3 2 2 2 2 3 16" xfId="5765"/>
    <cellStyle name="Comma 3 2 2 2 2 3 17" xfId="5766"/>
    <cellStyle name="Comma 3 2 2 2 2 3 18" xfId="5767"/>
    <cellStyle name="Comma 3 2 2 2 2 3 19" xfId="5768"/>
    <cellStyle name="Comma 3 2 2 2 2 3 2" xfId="5769"/>
    <cellStyle name="Comma 3 2 2 2 2 3 20" xfId="5770"/>
    <cellStyle name="Comma 3 2 2 2 2 3 21" xfId="5771"/>
    <cellStyle name="Comma 3 2 2 2 2 3 22" xfId="5772"/>
    <cellStyle name="Comma 3 2 2 2 2 3 23" xfId="5773"/>
    <cellStyle name="Comma 3 2 2 2 2 3 3" xfId="5774"/>
    <cellStyle name="Comma 3 2 2 2 2 3 4" xfId="5775"/>
    <cellStyle name="Comma 3 2 2 2 2 3 5" xfId="5776"/>
    <cellStyle name="Comma 3 2 2 2 2 3 6" xfId="5777"/>
    <cellStyle name="Comma 3 2 2 2 2 3 7" xfId="5778"/>
    <cellStyle name="Comma 3 2 2 2 2 3 8" xfId="5779"/>
    <cellStyle name="Comma 3 2 2 2 2 3 9" xfId="5780"/>
    <cellStyle name="Comma 3 2 2 2 2 30" xfId="5781"/>
    <cellStyle name="Comma 3 2 2 2 2 31" xfId="5782"/>
    <cellStyle name="Comma 3 2 2 2 2 32" xfId="5783"/>
    <cellStyle name="Comma 3 2 2 2 2 33" xfId="5784"/>
    <cellStyle name="Comma 3 2 2 2 2 34" xfId="5785"/>
    <cellStyle name="Comma 3 2 2 2 2 35" xfId="5786"/>
    <cellStyle name="Comma 3 2 2 2 2 36" xfId="5787"/>
    <cellStyle name="Comma 3 2 2 2 2 37" xfId="5788"/>
    <cellStyle name="Comma 3 2 2 2 2 38" xfId="5789"/>
    <cellStyle name="Comma 3 2 2 2 2 39" xfId="5790"/>
    <cellStyle name="Comma 3 2 2 2 2 4" xfId="5791"/>
    <cellStyle name="Comma 3 2 2 2 2 40" xfId="5792"/>
    <cellStyle name="Comma 3 2 2 2 2 41" xfId="5793"/>
    <cellStyle name="Comma 3 2 2 2 2 42" xfId="5794"/>
    <cellStyle name="Comma 3 2 2 2 2 43" xfId="5795"/>
    <cellStyle name="Comma 3 2 2 2 2 44" xfId="5796"/>
    <cellStyle name="Comma 3 2 2 2 2 45" xfId="5797"/>
    <cellStyle name="Comma 3 2 2 2 2 46" xfId="5798"/>
    <cellStyle name="Comma 3 2 2 2 2 47" xfId="5799"/>
    <cellStyle name="Comma 3 2 2 2 2 48" xfId="5800"/>
    <cellStyle name="Comma 3 2 2 2 2 49" xfId="5801"/>
    <cellStyle name="Comma 3 2 2 2 2 5" xfId="5802"/>
    <cellStyle name="Comma 3 2 2 2 2 50" xfId="5803"/>
    <cellStyle name="Comma 3 2 2 2 2 51" xfId="5804"/>
    <cellStyle name="Comma 3 2 2 2 2 51 10" xfId="5805"/>
    <cellStyle name="Comma 3 2 2 2 2 51 11" xfId="5806"/>
    <cellStyle name="Comma 3 2 2 2 2 51 12" xfId="5807"/>
    <cellStyle name="Comma 3 2 2 2 2 51 13" xfId="5808"/>
    <cellStyle name="Comma 3 2 2 2 2 51 14" xfId="5809"/>
    <cellStyle name="Comma 3 2 2 2 2 51 15" xfId="5810"/>
    <cellStyle name="Comma 3 2 2 2 2 51 16" xfId="5811"/>
    <cellStyle name="Comma 3 2 2 2 2 51 17" xfId="5812"/>
    <cellStyle name="Comma 3 2 2 2 2 51 18" xfId="5813"/>
    <cellStyle name="Comma 3 2 2 2 2 51 19" xfId="5814"/>
    <cellStyle name="Comma 3 2 2 2 2 51 2" xfId="5815"/>
    <cellStyle name="Comma 3 2 2 2 2 51 2 2" xfId="5816"/>
    <cellStyle name="Comma 3 2 2 2 2 51 20" xfId="5817"/>
    <cellStyle name="Comma 3 2 2 2 2 51 21" xfId="5818"/>
    <cellStyle name="Comma 3 2 2 2 2 51 22" xfId="5819"/>
    <cellStyle name="Comma 3 2 2 2 2 51 23" xfId="5820"/>
    <cellStyle name="Comma 3 2 2 2 2 51 24" xfId="5821"/>
    <cellStyle name="Comma 3 2 2 2 2 51 3" xfId="5822"/>
    <cellStyle name="Comma 3 2 2 2 2 51 4" xfId="5823"/>
    <cellStyle name="Comma 3 2 2 2 2 51 5" xfId="5824"/>
    <cellStyle name="Comma 3 2 2 2 2 51 6" xfId="5825"/>
    <cellStyle name="Comma 3 2 2 2 2 51 7" xfId="5826"/>
    <cellStyle name="Comma 3 2 2 2 2 51 8" xfId="5827"/>
    <cellStyle name="Comma 3 2 2 2 2 51 9" xfId="5828"/>
    <cellStyle name="Comma 3 2 2 2 2 52" xfId="5829"/>
    <cellStyle name="Comma 3 2 2 2 2 52 10" xfId="5830"/>
    <cellStyle name="Comma 3 2 2 2 2 52 11" xfId="5831"/>
    <cellStyle name="Comma 3 2 2 2 2 52 12" xfId="5832"/>
    <cellStyle name="Comma 3 2 2 2 2 52 13" xfId="5833"/>
    <cellStyle name="Comma 3 2 2 2 2 52 14" xfId="5834"/>
    <cellStyle name="Comma 3 2 2 2 2 52 15" xfId="5835"/>
    <cellStyle name="Comma 3 2 2 2 2 52 16" xfId="5836"/>
    <cellStyle name="Comma 3 2 2 2 2 52 17" xfId="5837"/>
    <cellStyle name="Comma 3 2 2 2 2 52 18" xfId="5838"/>
    <cellStyle name="Comma 3 2 2 2 2 52 19" xfId="5839"/>
    <cellStyle name="Comma 3 2 2 2 2 52 2" xfId="5840"/>
    <cellStyle name="Comma 3 2 2 2 2 52 20" xfId="5841"/>
    <cellStyle name="Comma 3 2 2 2 2 52 21" xfId="5842"/>
    <cellStyle name="Comma 3 2 2 2 2 52 22" xfId="5843"/>
    <cellStyle name="Comma 3 2 2 2 2 52 3" xfId="5844"/>
    <cellStyle name="Comma 3 2 2 2 2 52 4" xfId="5845"/>
    <cellStyle name="Comma 3 2 2 2 2 52 5" xfId="5846"/>
    <cellStyle name="Comma 3 2 2 2 2 52 6" xfId="5847"/>
    <cellStyle name="Comma 3 2 2 2 2 52 7" xfId="5848"/>
    <cellStyle name="Comma 3 2 2 2 2 52 8" xfId="5849"/>
    <cellStyle name="Comma 3 2 2 2 2 52 9" xfId="5850"/>
    <cellStyle name="Comma 3 2 2 2 2 6" xfId="5851"/>
    <cellStyle name="Comma 3 2 2 2 2 7" xfId="5852"/>
    <cellStyle name="Comma 3 2 2 2 2 8" xfId="5853"/>
    <cellStyle name="Comma 3 2 2 2 2 9" xfId="5854"/>
    <cellStyle name="Comma 3 2 2 2 20" xfId="5855"/>
    <cellStyle name="Comma 3 2 2 2 20 10" xfId="5856"/>
    <cellStyle name="Comma 3 2 2 2 20 11" xfId="5857"/>
    <cellStyle name="Comma 3 2 2 2 20 12" xfId="5858"/>
    <cellStyle name="Comma 3 2 2 2 20 13" xfId="5859"/>
    <cellStyle name="Comma 3 2 2 2 20 14" xfId="5860"/>
    <cellStyle name="Comma 3 2 2 2 20 15" xfId="5861"/>
    <cellStyle name="Comma 3 2 2 2 20 16" xfId="5862"/>
    <cellStyle name="Comma 3 2 2 2 20 17" xfId="5863"/>
    <cellStyle name="Comma 3 2 2 2 20 18" xfId="5864"/>
    <cellStyle name="Comma 3 2 2 2 20 19" xfId="5865"/>
    <cellStyle name="Comma 3 2 2 2 20 2" xfId="5866"/>
    <cellStyle name="Comma 3 2 2 2 20 20" xfId="5867"/>
    <cellStyle name="Comma 3 2 2 2 20 21" xfId="5868"/>
    <cellStyle name="Comma 3 2 2 2 20 22" xfId="5869"/>
    <cellStyle name="Comma 3 2 2 2 20 3" xfId="5870"/>
    <cellStyle name="Comma 3 2 2 2 20 4" xfId="5871"/>
    <cellStyle name="Comma 3 2 2 2 20 5" xfId="5872"/>
    <cellStyle name="Comma 3 2 2 2 20 6" xfId="5873"/>
    <cellStyle name="Comma 3 2 2 2 20 7" xfId="5874"/>
    <cellStyle name="Comma 3 2 2 2 20 8" xfId="5875"/>
    <cellStyle name="Comma 3 2 2 2 20 9" xfId="5876"/>
    <cellStyle name="Comma 3 2 2 2 21" xfId="5877"/>
    <cellStyle name="Comma 3 2 2 2 21 10" xfId="5878"/>
    <cellStyle name="Comma 3 2 2 2 21 11" xfId="5879"/>
    <cellStyle name="Comma 3 2 2 2 21 12" xfId="5880"/>
    <cellStyle name="Comma 3 2 2 2 21 13" xfId="5881"/>
    <cellStyle name="Comma 3 2 2 2 21 14" xfId="5882"/>
    <cellStyle name="Comma 3 2 2 2 21 15" xfId="5883"/>
    <cellStyle name="Comma 3 2 2 2 21 16" xfId="5884"/>
    <cellStyle name="Comma 3 2 2 2 21 17" xfId="5885"/>
    <cellStyle name="Comma 3 2 2 2 21 18" xfId="5886"/>
    <cellStyle name="Comma 3 2 2 2 21 19" xfId="5887"/>
    <cellStyle name="Comma 3 2 2 2 21 2" xfId="5888"/>
    <cellStyle name="Comma 3 2 2 2 21 20" xfId="5889"/>
    <cellStyle name="Comma 3 2 2 2 21 21" xfId="5890"/>
    <cellStyle name="Comma 3 2 2 2 21 22" xfId="5891"/>
    <cellStyle name="Comma 3 2 2 2 21 3" xfId="5892"/>
    <cellStyle name="Comma 3 2 2 2 21 4" xfId="5893"/>
    <cellStyle name="Comma 3 2 2 2 21 5" xfId="5894"/>
    <cellStyle name="Comma 3 2 2 2 21 6" xfId="5895"/>
    <cellStyle name="Comma 3 2 2 2 21 7" xfId="5896"/>
    <cellStyle name="Comma 3 2 2 2 21 8" xfId="5897"/>
    <cellStyle name="Comma 3 2 2 2 21 9" xfId="5898"/>
    <cellStyle name="Comma 3 2 2 2 22" xfId="5899"/>
    <cellStyle name="Comma 3 2 2 2 22 10" xfId="5900"/>
    <cellStyle name="Comma 3 2 2 2 22 11" xfId="5901"/>
    <cellStyle name="Comma 3 2 2 2 22 12" xfId="5902"/>
    <cellStyle name="Comma 3 2 2 2 22 13" xfId="5903"/>
    <cellStyle name="Comma 3 2 2 2 22 14" xfId="5904"/>
    <cellStyle name="Comma 3 2 2 2 22 15" xfId="5905"/>
    <cellStyle name="Comma 3 2 2 2 22 16" xfId="5906"/>
    <cellStyle name="Comma 3 2 2 2 22 17" xfId="5907"/>
    <cellStyle name="Comma 3 2 2 2 22 18" xfId="5908"/>
    <cellStyle name="Comma 3 2 2 2 22 19" xfId="5909"/>
    <cellStyle name="Comma 3 2 2 2 22 2" xfId="5910"/>
    <cellStyle name="Comma 3 2 2 2 22 20" xfId="5911"/>
    <cellStyle name="Comma 3 2 2 2 22 21" xfId="5912"/>
    <cellStyle name="Comma 3 2 2 2 22 22" xfId="5913"/>
    <cellStyle name="Comma 3 2 2 2 22 3" xfId="5914"/>
    <cellStyle name="Comma 3 2 2 2 22 4" xfId="5915"/>
    <cellStyle name="Comma 3 2 2 2 22 5" xfId="5916"/>
    <cellStyle name="Comma 3 2 2 2 22 6" xfId="5917"/>
    <cellStyle name="Comma 3 2 2 2 22 7" xfId="5918"/>
    <cellStyle name="Comma 3 2 2 2 22 8" xfId="5919"/>
    <cellStyle name="Comma 3 2 2 2 22 9" xfId="5920"/>
    <cellStyle name="Comma 3 2 2 2 23" xfId="5921"/>
    <cellStyle name="Comma 3 2 2 2 23 10" xfId="5922"/>
    <cellStyle name="Comma 3 2 2 2 23 11" xfId="5923"/>
    <cellStyle name="Comma 3 2 2 2 23 12" xfId="5924"/>
    <cellStyle name="Comma 3 2 2 2 23 13" xfId="5925"/>
    <cellStyle name="Comma 3 2 2 2 23 14" xfId="5926"/>
    <cellStyle name="Comma 3 2 2 2 23 15" xfId="5927"/>
    <cellStyle name="Comma 3 2 2 2 23 16" xfId="5928"/>
    <cellStyle name="Comma 3 2 2 2 23 17" xfId="5929"/>
    <cellStyle name="Comma 3 2 2 2 23 18" xfId="5930"/>
    <cellStyle name="Comma 3 2 2 2 23 19" xfId="5931"/>
    <cellStyle name="Comma 3 2 2 2 23 2" xfId="5932"/>
    <cellStyle name="Comma 3 2 2 2 23 20" xfId="5933"/>
    <cellStyle name="Comma 3 2 2 2 23 21" xfId="5934"/>
    <cellStyle name="Comma 3 2 2 2 23 22" xfId="5935"/>
    <cellStyle name="Comma 3 2 2 2 23 3" xfId="5936"/>
    <cellStyle name="Comma 3 2 2 2 23 4" xfId="5937"/>
    <cellStyle name="Comma 3 2 2 2 23 5" xfId="5938"/>
    <cellStyle name="Comma 3 2 2 2 23 6" xfId="5939"/>
    <cellStyle name="Comma 3 2 2 2 23 7" xfId="5940"/>
    <cellStyle name="Comma 3 2 2 2 23 8" xfId="5941"/>
    <cellStyle name="Comma 3 2 2 2 23 9" xfId="5942"/>
    <cellStyle name="Comma 3 2 2 2 24" xfId="5943"/>
    <cellStyle name="Comma 3 2 2 2 24 10" xfId="5944"/>
    <cellStyle name="Comma 3 2 2 2 24 11" xfId="5945"/>
    <cellStyle name="Comma 3 2 2 2 24 12" xfId="5946"/>
    <cellStyle name="Comma 3 2 2 2 24 13" xfId="5947"/>
    <cellStyle name="Comma 3 2 2 2 24 14" xfId="5948"/>
    <cellStyle name="Comma 3 2 2 2 24 15" xfId="5949"/>
    <cellStyle name="Comma 3 2 2 2 24 16" xfId="5950"/>
    <cellStyle name="Comma 3 2 2 2 24 17" xfId="5951"/>
    <cellStyle name="Comma 3 2 2 2 24 18" xfId="5952"/>
    <cellStyle name="Comma 3 2 2 2 24 19" xfId="5953"/>
    <cellStyle name="Comma 3 2 2 2 24 2" xfId="5954"/>
    <cellStyle name="Comma 3 2 2 2 24 20" xfId="5955"/>
    <cellStyle name="Comma 3 2 2 2 24 21" xfId="5956"/>
    <cellStyle name="Comma 3 2 2 2 24 22" xfId="5957"/>
    <cellStyle name="Comma 3 2 2 2 24 3" xfId="5958"/>
    <cellStyle name="Comma 3 2 2 2 24 4" xfId="5959"/>
    <cellStyle name="Comma 3 2 2 2 24 5" xfId="5960"/>
    <cellStyle name="Comma 3 2 2 2 24 6" xfId="5961"/>
    <cellStyle name="Comma 3 2 2 2 24 7" xfId="5962"/>
    <cellStyle name="Comma 3 2 2 2 24 8" xfId="5963"/>
    <cellStyle name="Comma 3 2 2 2 24 9" xfId="5964"/>
    <cellStyle name="Comma 3 2 2 2 25" xfId="5965"/>
    <cellStyle name="Comma 3 2 2 2 25 10" xfId="5966"/>
    <cellStyle name="Comma 3 2 2 2 25 11" xfId="5967"/>
    <cellStyle name="Comma 3 2 2 2 25 12" xfId="5968"/>
    <cellStyle name="Comma 3 2 2 2 25 13" xfId="5969"/>
    <cellStyle name="Comma 3 2 2 2 25 14" xfId="5970"/>
    <cellStyle name="Comma 3 2 2 2 25 15" xfId="5971"/>
    <cellStyle name="Comma 3 2 2 2 25 16" xfId="5972"/>
    <cellStyle name="Comma 3 2 2 2 25 17" xfId="5973"/>
    <cellStyle name="Comma 3 2 2 2 25 18" xfId="5974"/>
    <cellStyle name="Comma 3 2 2 2 25 19" xfId="5975"/>
    <cellStyle name="Comma 3 2 2 2 25 2" xfId="5976"/>
    <cellStyle name="Comma 3 2 2 2 25 20" xfId="5977"/>
    <cellStyle name="Comma 3 2 2 2 25 21" xfId="5978"/>
    <cellStyle name="Comma 3 2 2 2 25 22" xfId="5979"/>
    <cellStyle name="Comma 3 2 2 2 25 3" xfId="5980"/>
    <cellStyle name="Comma 3 2 2 2 25 4" xfId="5981"/>
    <cellStyle name="Comma 3 2 2 2 25 5" xfId="5982"/>
    <cellStyle name="Comma 3 2 2 2 25 6" xfId="5983"/>
    <cellStyle name="Comma 3 2 2 2 25 7" xfId="5984"/>
    <cellStyle name="Comma 3 2 2 2 25 8" xfId="5985"/>
    <cellStyle name="Comma 3 2 2 2 25 9" xfId="5986"/>
    <cellStyle name="Comma 3 2 2 2 26" xfId="5987"/>
    <cellStyle name="Comma 3 2 2 2 26 10" xfId="5988"/>
    <cellStyle name="Comma 3 2 2 2 26 11" xfId="5989"/>
    <cellStyle name="Comma 3 2 2 2 26 12" xfId="5990"/>
    <cellStyle name="Comma 3 2 2 2 26 13" xfId="5991"/>
    <cellStyle name="Comma 3 2 2 2 26 14" xfId="5992"/>
    <cellStyle name="Comma 3 2 2 2 26 15" xfId="5993"/>
    <cellStyle name="Comma 3 2 2 2 26 16" xfId="5994"/>
    <cellStyle name="Comma 3 2 2 2 26 17" xfId="5995"/>
    <cellStyle name="Comma 3 2 2 2 26 18" xfId="5996"/>
    <cellStyle name="Comma 3 2 2 2 26 19" xfId="5997"/>
    <cellStyle name="Comma 3 2 2 2 26 2" xfId="5998"/>
    <cellStyle name="Comma 3 2 2 2 26 20" xfId="5999"/>
    <cellStyle name="Comma 3 2 2 2 26 21" xfId="6000"/>
    <cellStyle name="Comma 3 2 2 2 26 22" xfId="6001"/>
    <cellStyle name="Comma 3 2 2 2 26 3" xfId="6002"/>
    <cellStyle name="Comma 3 2 2 2 26 4" xfId="6003"/>
    <cellStyle name="Comma 3 2 2 2 26 5" xfId="6004"/>
    <cellStyle name="Comma 3 2 2 2 26 6" xfId="6005"/>
    <cellStyle name="Comma 3 2 2 2 26 7" xfId="6006"/>
    <cellStyle name="Comma 3 2 2 2 26 8" xfId="6007"/>
    <cellStyle name="Comma 3 2 2 2 26 9" xfId="6008"/>
    <cellStyle name="Comma 3 2 2 2 27" xfId="6009"/>
    <cellStyle name="Comma 3 2 2 2 27 10" xfId="6010"/>
    <cellStyle name="Comma 3 2 2 2 27 11" xfId="6011"/>
    <cellStyle name="Comma 3 2 2 2 27 12" xfId="6012"/>
    <cellStyle name="Comma 3 2 2 2 27 13" xfId="6013"/>
    <cellStyle name="Comma 3 2 2 2 27 14" xfId="6014"/>
    <cellStyle name="Comma 3 2 2 2 27 15" xfId="6015"/>
    <cellStyle name="Comma 3 2 2 2 27 16" xfId="6016"/>
    <cellStyle name="Comma 3 2 2 2 27 17" xfId="6017"/>
    <cellStyle name="Comma 3 2 2 2 27 18" xfId="6018"/>
    <cellStyle name="Comma 3 2 2 2 27 19" xfId="6019"/>
    <cellStyle name="Comma 3 2 2 2 27 2" xfId="6020"/>
    <cellStyle name="Comma 3 2 2 2 27 20" xfId="6021"/>
    <cellStyle name="Comma 3 2 2 2 27 21" xfId="6022"/>
    <cellStyle name="Comma 3 2 2 2 27 22" xfId="6023"/>
    <cellStyle name="Comma 3 2 2 2 27 3" xfId="6024"/>
    <cellStyle name="Comma 3 2 2 2 27 4" xfId="6025"/>
    <cellStyle name="Comma 3 2 2 2 27 5" xfId="6026"/>
    <cellStyle name="Comma 3 2 2 2 27 6" xfId="6027"/>
    <cellStyle name="Comma 3 2 2 2 27 7" xfId="6028"/>
    <cellStyle name="Comma 3 2 2 2 27 8" xfId="6029"/>
    <cellStyle name="Comma 3 2 2 2 27 9" xfId="6030"/>
    <cellStyle name="Comma 3 2 2 2 28" xfId="6031"/>
    <cellStyle name="Comma 3 2 2 2 28 10" xfId="6032"/>
    <cellStyle name="Comma 3 2 2 2 28 11" xfId="6033"/>
    <cellStyle name="Comma 3 2 2 2 28 12" xfId="6034"/>
    <cellStyle name="Comma 3 2 2 2 28 13" xfId="6035"/>
    <cellStyle name="Comma 3 2 2 2 28 14" xfId="6036"/>
    <cellStyle name="Comma 3 2 2 2 28 15" xfId="6037"/>
    <cellStyle name="Comma 3 2 2 2 28 16" xfId="6038"/>
    <cellStyle name="Comma 3 2 2 2 28 17" xfId="6039"/>
    <cellStyle name="Comma 3 2 2 2 28 18" xfId="6040"/>
    <cellStyle name="Comma 3 2 2 2 28 19" xfId="6041"/>
    <cellStyle name="Comma 3 2 2 2 28 2" xfId="6042"/>
    <cellStyle name="Comma 3 2 2 2 28 20" xfId="6043"/>
    <cellStyle name="Comma 3 2 2 2 28 21" xfId="6044"/>
    <cellStyle name="Comma 3 2 2 2 28 22" xfId="6045"/>
    <cellStyle name="Comma 3 2 2 2 28 3" xfId="6046"/>
    <cellStyle name="Comma 3 2 2 2 28 4" xfId="6047"/>
    <cellStyle name="Comma 3 2 2 2 28 5" xfId="6048"/>
    <cellStyle name="Comma 3 2 2 2 28 6" xfId="6049"/>
    <cellStyle name="Comma 3 2 2 2 28 7" xfId="6050"/>
    <cellStyle name="Comma 3 2 2 2 28 8" xfId="6051"/>
    <cellStyle name="Comma 3 2 2 2 28 9" xfId="6052"/>
    <cellStyle name="Comma 3 2 2 2 29" xfId="6053"/>
    <cellStyle name="Comma 3 2 2 2 29 10" xfId="6054"/>
    <cellStyle name="Comma 3 2 2 2 29 11" xfId="6055"/>
    <cellStyle name="Comma 3 2 2 2 29 12" xfId="6056"/>
    <cellStyle name="Comma 3 2 2 2 29 13" xfId="6057"/>
    <cellStyle name="Comma 3 2 2 2 29 14" xfId="6058"/>
    <cellStyle name="Comma 3 2 2 2 29 15" xfId="6059"/>
    <cellStyle name="Comma 3 2 2 2 29 16" xfId="6060"/>
    <cellStyle name="Comma 3 2 2 2 29 17" xfId="6061"/>
    <cellStyle name="Comma 3 2 2 2 29 18" xfId="6062"/>
    <cellStyle name="Comma 3 2 2 2 29 19" xfId="6063"/>
    <cellStyle name="Comma 3 2 2 2 29 2" xfId="6064"/>
    <cellStyle name="Comma 3 2 2 2 29 20" xfId="6065"/>
    <cellStyle name="Comma 3 2 2 2 29 21" xfId="6066"/>
    <cellStyle name="Comma 3 2 2 2 29 22" xfId="6067"/>
    <cellStyle name="Comma 3 2 2 2 29 3" xfId="6068"/>
    <cellStyle name="Comma 3 2 2 2 29 4" xfId="6069"/>
    <cellStyle name="Comma 3 2 2 2 29 5" xfId="6070"/>
    <cellStyle name="Comma 3 2 2 2 29 6" xfId="6071"/>
    <cellStyle name="Comma 3 2 2 2 29 7" xfId="6072"/>
    <cellStyle name="Comma 3 2 2 2 29 8" xfId="6073"/>
    <cellStyle name="Comma 3 2 2 2 29 9" xfId="6074"/>
    <cellStyle name="Comma 3 2 2 2 3" xfId="6075"/>
    <cellStyle name="Comma 3 2 2 2 3 10" xfId="6076"/>
    <cellStyle name="Comma 3 2 2 2 3 11" xfId="6077"/>
    <cellStyle name="Comma 3 2 2 2 3 12" xfId="6078"/>
    <cellStyle name="Comma 3 2 2 2 3 13" xfId="6079"/>
    <cellStyle name="Comma 3 2 2 2 3 14" xfId="6080"/>
    <cellStyle name="Comma 3 2 2 2 3 15" xfId="6081"/>
    <cellStyle name="Comma 3 2 2 2 3 16" xfId="6082"/>
    <cellStyle name="Comma 3 2 2 2 3 17" xfId="6083"/>
    <cellStyle name="Comma 3 2 2 2 3 18" xfId="6084"/>
    <cellStyle name="Comma 3 2 2 2 3 19" xfId="6085"/>
    <cellStyle name="Comma 3 2 2 2 3 2" xfId="6086"/>
    <cellStyle name="Comma 3 2 2 2 3 20" xfId="6087"/>
    <cellStyle name="Comma 3 2 2 2 3 21" xfId="6088"/>
    <cellStyle name="Comma 3 2 2 2 3 22" xfId="6089"/>
    <cellStyle name="Comma 3 2 2 2 3 3" xfId="6090"/>
    <cellStyle name="Comma 3 2 2 2 3 4" xfId="6091"/>
    <cellStyle name="Comma 3 2 2 2 3 5" xfId="6092"/>
    <cellStyle name="Comma 3 2 2 2 3 6" xfId="6093"/>
    <cellStyle name="Comma 3 2 2 2 3 7" xfId="6094"/>
    <cellStyle name="Comma 3 2 2 2 3 8" xfId="6095"/>
    <cellStyle name="Comma 3 2 2 2 3 9" xfId="6096"/>
    <cellStyle name="Comma 3 2 2 2 30" xfId="6097"/>
    <cellStyle name="Comma 3 2 2 2 30 10" xfId="6098"/>
    <cellStyle name="Comma 3 2 2 2 30 11" xfId="6099"/>
    <cellStyle name="Comma 3 2 2 2 30 12" xfId="6100"/>
    <cellStyle name="Comma 3 2 2 2 30 13" xfId="6101"/>
    <cellStyle name="Comma 3 2 2 2 30 14" xfId="6102"/>
    <cellStyle name="Comma 3 2 2 2 30 15" xfId="6103"/>
    <cellStyle name="Comma 3 2 2 2 30 16" xfId="6104"/>
    <cellStyle name="Comma 3 2 2 2 30 17" xfId="6105"/>
    <cellStyle name="Comma 3 2 2 2 30 18" xfId="6106"/>
    <cellStyle name="Comma 3 2 2 2 30 19" xfId="6107"/>
    <cellStyle name="Comma 3 2 2 2 30 2" xfId="6108"/>
    <cellStyle name="Comma 3 2 2 2 30 20" xfId="6109"/>
    <cellStyle name="Comma 3 2 2 2 30 21" xfId="6110"/>
    <cellStyle name="Comma 3 2 2 2 30 22" xfId="6111"/>
    <cellStyle name="Comma 3 2 2 2 30 3" xfId="6112"/>
    <cellStyle name="Comma 3 2 2 2 30 4" xfId="6113"/>
    <cellStyle name="Comma 3 2 2 2 30 5" xfId="6114"/>
    <cellStyle name="Comma 3 2 2 2 30 6" xfId="6115"/>
    <cellStyle name="Comma 3 2 2 2 30 7" xfId="6116"/>
    <cellStyle name="Comma 3 2 2 2 30 8" xfId="6117"/>
    <cellStyle name="Comma 3 2 2 2 30 9" xfId="6118"/>
    <cellStyle name="Comma 3 2 2 2 31" xfId="6119"/>
    <cellStyle name="Comma 3 2 2 2 31 10" xfId="6120"/>
    <cellStyle name="Comma 3 2 2 2 31 11" xfId="6121"/>
    <cellStyle name="Comma 3 2 2 2 31 12" xfId="6122"/>
    <cellStyle name="Comma 3 2 2 2 31 13" xfId="6123"/>
    <cellStyle name="Comma 3 2 2 2 31 14" xfId="6124"/>
    <cellStyle name="Comma 3 2 2 2 31 15" xfId="6125"/>
    <cellStyle name="Comma 3 2 2 2 31 16" xfId="6126"/>
    <cellStyle name="Comma 3 2 2 2 31 17" xfId="6127"/>
    <cellStyle name="Comma 3 2 2 2 31 18" xfId="6128"/>
    <cellStyle name="Comma 3 2 2 2 31 19" xfId="6129"/>
    <cellStyle name="Comma 3 2 2 2 31 2" xfId="6130"/>
    <cellStyle name="Comma 3 2 2 2 31 20" xfId="6131"/>
    <cellStyle name="Comma 3 2 2 2 31 21" xfId="6132"/>
    <cellStyle name="Comma 3 2 2 2 31 22" xfId="6133"/>
    <cellStyle name="Comma 3 2 2 2 31 3" xfId="6134"/>
    <cellStyle name="Comma 3 2 2 2 31 4" xfId="6135"/>
    <cellStyle name="Comma 3 2 2 2 31 5" xfId="6136"/>
    <cellStyle name="Comma 3 2 2 2 31 6" xfId="6137"/>
    <cellStyle name="Comma 3 2 2 2 31 7" xfId="6138"/>
    <cellStyle name="Comma 3 2 2 2 31 8" xfId="6139"/>
    <cellStyle name="Comma 3 2 2 2 31 9" xfId="6140"/>
    <cellStyle name="Comma 3 2 2 2 32" xfId="6141"/>
    <cellStyle name="Comma 3 2 2 2 32 2" xfId="6142"/>
    <cellStyle name="Comma 3 2 2 2 32 2 10" xfId="6143"/>
    <cellStyle name="Comma 3 2 2 2 32 2 11" xfId="6144"/>
    <cellStyle name="Comma 3 2 2 2 32 2 12" xfId="6145"/>
    <cellStyle name="Comma 3 2 2 2 32 2 13" xfId="6146"/>
    <cellStyle name="Comma 3 2 2 2 32 2 14" xfId="6147"/>
    <cellStyle name="Comma 3 2 2 2 32 2 15" xfId="6148"/>
    <cellStyle name="Comma 3 2 2 2 32 2 16" xfId="6149"/>
    <cellStyle name="Comma 3 2 2 2 32 2 17" xfId="6150"/>
    <cellStyle name="Comma 3 2 2 2 32 2 18" xfId="6151"/>
    <cellStyle name="Comma 3 2 2 2 32 2 19" xfId="6152"/>
    <cellStyle name="Comma 3 2 2 2 32 2 2" xfId="6153"/>
    <cellStyle name="Comma 3 2 2 2 32 2 20" xfId="6154"/>
    <cellStyle name="Comma 3 2 2 2 32 2 21" xfId="6155"/>
    <cellStyle name="Comma 3 2 2 2 32 2 22" xfId="6156"/>
    <cellStyle name="Comma 3 2 2 2 32 2 3" xfId="6157"/>
    <cellStyle name="Comma 3 2 2 2 32 2 4" xfId="6158"/>
    <cellStyle name="Comma 3 2 2 2 32 2 5" xfId="6159"/>
    <cellStyle name="Comma 3 2 2 2 32 2 6" xfId="6160"/>
    <cellStyle name="Comma 3 2 2 2 32 2 7" xfId="6161"/>
    <cellStyle name="Comma 3 2 2 2 32 2 8" xfId="6162"/>
    <cellStyle name="Comma 3 2 2 2 32 2 9" xfId="6163"/>
    <cellStyle name="Comma 3 2 2 2 33" xfId="6164"/>
    <cellStyle name="Comma 3 2 2 2 33 10" xfId="6165"/>
    <cellStyle name="Comma 3 2 2 2 33 11" xfId="6166"/>
    <cellStyle name="Comma 3 2 2 2 33 12" xfId="6167"/>
    <cellStyle name="Comma 3 2 2 2 33 13" xfId="6168"/>
    <cellStyle name="Comma 3 2 2 2 33 14" xfId="6169"/>
    <cellStyle name="Comma 3 2 2 2 33 15" xfId="6170"/>
    <cellStyle name="Comma 3 2 2 2 33 16" xfId="6171"/>
    <cellStyle name="Comma 3 2 2 2 33 17" xfId="6172"/>
    <cellStyle name="Comma 3 2 2 2 33 18" xfId="6173"/>
    <cellStyle name="Comma 3 2 2 2 33 19" xfId="6174"/>
    <cellStyle name="Comma 3 2 2 2 33 2" xfId="6175"/>
    <cellStyle name="Comma 3 2 2 2 33 20" xfId="6176"/>
    <cellStyle name="Comma 3 2 2 2 33 21" xfId="6177"/>
    <cellStyle name="Comma 3 2 2 2 33 22" xfId="6178"/>
    <cellStyle name="Comma 3 2 2 2 33 3" xfId="6179"/>
    <cellStyle name="Comma 3 2 2 2 33 4" xfId="6180"/>
    <cellStyle name="Comma 3 2 2 2 33 5" xfId="6181"/>
    <cellStyle name="Comma 3 2 2 2 33 6" xfId="6182"/>
    <cellStyle name="Comma 3 2 2 2 33 7" xfId="6183"/>
    <cellStyle name="Comma 3 2 2 2 33 8" xfId="6184"/>
    <cellStyle name="Comma 3 2 2 2 33 9" xfId="6185"/>
    <cellStyle name="Comma 3 2 2 2 34" xfId="6186"/>
    <cellStyle name="Comma 3 2 2 2 34 10" xfId="6187"/>
    <cellStyle name="Comma 3 2 2 2 34 11" xfId="6188"/>
    <cellStyle name="Comma 3 2 2 2 34 12" xfId="6189"/>
    <cellStyle name="Comma 3 2 2 2 34 13" xfId="6190"/>
    <cellStyle name="Comma 3 2 2 2 34 14" xfId="6191"/>
    <cellStyle name="Comma 3 2 2 2 34 15" xfId="6192"/>
    <cellStyle name="Comma 3 2 2 2 34 16" xfId="6193"/>
    <cellStyle name="Comma 3 2 2 2 34 17" xfId="6194"/>
    <cellStyle name="Comma 3 2 2 2 34 18" xfId="6195"/>
    <cellStyle name="Comma 3 2 2 2 34 19" xfId="6196"/>
    <cellStyle name="Comma 3 2 2 2 34 2" xfId="6197"/>
    <cellStyle name="Comma 3 2 2 2 34 20" xfId="6198"/>
    <cellStyle name="Comma 3 2 2 2 34 21" xfId="6199"/>
    <cellStyle name="Comma 3 2 2 2 34 22" xfId="6200"/>
    <cellStyle name="Comma 3 2 2 2 34 3" xfId="6201"/>
    <cellStyle name="Comma 3 2 2 2 34 4" xfId="6202"/>
    <cellStyle name="Comma 3 2 2 2 34 5" xfId="6203"/>
    <cellStyle name="Comma 3 2 2 2 34 6" xfId="6204"/>
    <cellStyle name="Comma 3 2 2 2 34 7" xfId="6205"/>
    <cellStyle name="Comma 3 2 2 2 34 8" xfId="6206"/>
    <cellStyle name="Comma 3 2 2 2 34 9" xfId="6207"/>
    <cellStyle name="Comma 3 2 2 2 35" xfId="6208"/>
    <cellStyle name="Comma 3 2 2 2 35 10" xfId="6209"/>
    <cellStyle name="Comma 3 2 2 2 35 11" xfId="6210"/>
    <cellStyle name="Comma 3 2 2 2 35 12" xfId="6211"/>
    <cellStyle name="Comma 3 2 2 2 35 13" xfId="6212"/>
    <cellStyle name="Comma 3 2 2 2 35 14" xfId="6213"/>
    <cellStyle name="Comma 3 2 2 2 35 15" xfId="6214"/>
    <cellStyle name="Comma 3 2 2 2 35 16" xfId="6215"/>
    <cellStyle name="Comma 3 2 2 2 35 17" xfId="6216"/>
    <cellStyle name="Comma 3 2 2 2 35 18" xfId="6217"/>
    <cellStyle name="Comma 3 2 2 2 35 19" xfId="6218"/>
    <cellStyle name="Comma 3 2 2 2 35 2" xfId="6219"/>
    <cellStyle name="Comma 3 2 2 2 35 20" xfId="6220"/>
    <cellStyle name="Comma 3 2 2 2 35 21" xfId="6221"/>
    <cellStyle name="Comma 3 2 2 2 35 22" xfId="6222"/>
    <cellStyle name="Comma 3 2 2 2 35 3" xfId="6223"/>
    <cellStyle name="Comma 3 2 2 2 35 4" xfId="6224"/>
    <cellStyle name="Comma 3 2 2 2 35 5" xfId="6225"/>
    <cellStyle name="Comma 3 2 2 2 35 6" xfId="6226"/>
    <cellStyle name="Comma 3 2 2 2 35 7" xfId="6227"/>
    <cellStyle name="Comma 3 2 2 2 35 8" xfId="6228"/>
    <cellStyle name="Comma 3 2 2 2 35 9" xfId="6229"/>
    <cellStyle name="Comma 3 2 2 2 36" xfId="6230"/>
    <cellStyle name="Comma 3 2 2 2 36 10" xfId="6231"/>
    <cellStyle name="Comma 3 2 2 2 36 11" xfId="6232"/>
    <cellStyle name="Comma 3 2 2 2 36 12" xfId="6233"/>
    <cellStyle name="Comma 3 2 2 2 36 13" xfId="6234"/>
    <cellStyle name="Comma 3 2 2 2 36 14" xfId="6235"/>
    <cellStyle name="Comma 3 2 2 2 36 15" xfId="6236"/>
    <cellStyle name="Comma 3 2 2 2 36 16" xfId="6237"/>
    <cellStyle name="Comma 3 2 2 2 36 17" xfId="6238"/>
    <cellStyle name="Comma 3 2 2 2 36 18" xfId="6239"/>
    <cellStyle name="Comma 3 2 2 2 36 19" xfId="6240"/>
    <cellStyle name="Comma 3 2 2 2 36 2" xfId="6241"/>
    <cellStyle name="Comma 3 2 2 2 36 20" xfId="6242"/>
    <cellStyle name="Comma 3 2 2 2 36 21" xfId="6243"/>
    <cellStyle name="Comma 3 2 2 2 36 22" xfId="6244"/>
    <cellStyle name="Comma 3 2 2 2 36 3" xfId="6245"/>
    <cellStyle name="Comma 3 2 2 2 36 4" xfId="6246"/>
    <cellStyle name="Comma 3 2 2 2 36 5" xfId="6247"/>
    <cellStyle name="Comma 3 2 2 2 36 6" xfId="6248"/>
    <cellStyle name="Comma 3 2 2 2 36 7" xfId="6249"/>
    <cellStyle name="Comma 3 2 2 2 36 8" xfId="6250"/>
    <cellStyle name="Comma 3 2 2 2 36 9" xfId="6251"/>
    <cellStyle name="Comma 3 2 2 2 37" xfId="6252"/>
    <cellStyle name="Comma 3 2 2 2 37 10" xfId="6253"/>
    <cellStyle name="Comma 3 2 2 2 37 11" xfId="6254"/>
    <cellStyle name="Comma 3 2 2 2 37 12" xfId="6255"/>
    <cellStyle name="Comma 3 2 2 2 37 13" xfId="6256"/>
    <cellStyle name="Comma 3 2 2 2 37 14" xfId="6257"/>
    <cellStyle name="Comma 3 2 2 2 37 15" xfId="6258"/>
    <cellStyle name="Comma 3 2 2 2 37 16" xfId="6259"/>
    <cellStyle name="Comma 3 2 2 2 37 17" xfId="6260"/>
    <cellStyle name="Comma 3 2 2 2 37 18" xfId="6261"/>
    <cellStyle name="Comma 3 2 2 2 37 19" xfId="6262"/>
    <cellStyle name="Comma 3 2 2 2 37 2" xfId="6263"/>
    <cellStyle name="Comma 3 2 2 2 37 20" xfId="6264"/>
    <cellStyle name="Comma 3 2 2 2 37 21" xfId="6265"/>
    <cellStyle name="Comma 3 2 2 2 37 22" xfId="6266"/>
    <cellStyle name="Comma 3 2 2 2 37 3" xfId="6267"/>
    <cellStyle name="Comma 3 2 2 2 37 4" xfId="6268"/>
    <cellStyle name="Comma 3 2 2 2 37 5" xfId="6269"/>
    <cellStyle name="Comma 3 2 2 2 37 6" xfId="6270"/>
    <cellStyle name="Comma 3 2 2 2 37 7" xfId="6271"/>
    <cellStyle name="Comma 3 2 2 2 37 8" xfId="6272"/>
    <cellStyle name="Comma 3 2 2 2 37 9" xfId="6273"/>
    <cellStyle name="Comma 3 2 2 2 38" xfId="6274"/>
    <cellStyle name="Comma 3 2 2 2 38 10" xfId="6275"/>
    <cellStyle name="Comma 3 2 2 2 38 11" xfId="6276"/>
    <cellStyle name="Comma 3 2 2 2 38 12" xfId="6277"/>
    <cellStyle name="Comma 3 2 2 2 38 13" xfId="6278"/>
    <cellStyle name="Comma 3 2 2 2 38 14" xfId="6279"/>
    <cellStyle name="Comma 3 2 2 2 38 15" xfId="6280"/>
    <cellStyle name="Comma 3 2 2 2 38 16" xfId="6281"/>
    <cellStyle name="Comma 3 2 2 2 38 17" xfId="6282"/>
    <cellStyle name="Comma 3 2 2 2 38 18" xfId="6283"/>
    <cellStyle name="Comma 3 2 2 2 38 19" xfId="6284"/>
    <cellStyle name="Comma 3 2 2 2 38 2" xfId="6285"/>
    <cellStyle name="Comma 3 2 2 2 38 20" xfId="6286"/>
    <cellStyle name="Comma 3 2 2 2 38 21" xfId="6287"/>
    <cellStyle name="Comma 3 2 2 2 38 22" xfId="6288"/>
    <cellStyle name="Comma 3 2 2 2 38 3" xfId="6289"/>
    <cellStyle name="Comma 3 2 2 2 38 4" xfId="6290"/>
    <cellStyle name="Comma 3 2 2 2 38 5" xfId="6291"/>
    <cellStyle name="Comma 3 2 2 2 38 6" xfId="6292"/>
    <cellStyle name="Comma 3 2 2 2 38 7" xfId="6293"/>
    <cellStyle name="Comma 3 2 2 2 38 8" xfId="6294"/>
    <cellStyle name="Comma 3 2 2 2 38 9" xfId="6295"/>
    <cellStyle name="Comma 3 2 2 2 39" xfId="6296"/>
    <cellStyle name="Comma 3 2 2 2 39 10" xfId="6297"/>
    <cellStyle name="Comma 3 2 2 2 39 11" xfId="6298"/>
    <cellStyle name="Comma 3 2 2 2 39 12" xfId="6299"/>
    <cellStyle name="Comma 3 2 2 2 39 13" xfId="6300"/>
    <cellStyle name="Comma 3 2 2 2 39 14" xfId="6301"/>
    <cellStyle name="Comma 3 2 2 2 39 15" xfId="6302"/>
    <cellStyle name="Comma 3 2 2 2 39 16" xfId="6303"/>
    <cellStyle name="Comma 3 2 2 2 39 17" xfId="6304"/>
    <cellStyle name="Comma 3 2 2 2 39 18" xfId="6305"/>
    <cellStyle name="Comma 3 2 2 2 39 19" xfId="6306"/>
    <cellStyle name="Comma 3 2 2 2 39 2" xfId="6307"/>
    <cellStyle name="Comma 3 2 2 2 39 20" xfId="6308"/>
    <cellStyle name="Comma 3 2 2 2 39 21" xfId="6309"/>
    <cellStyle name="Comma 3 2 2 2 39 22" xfId="6310"/>
    <cellStyle name="Comma 3 2 2 2 39 3" xfId="6311"/>
    <cellStyle name="Comma 3 2 2 2 39 4" xfId="6312"/>
    <cellStyle name="Comma 3 2 2 2 39 5" xfId="6313"/>
    <cellStyle name="Comma 3 2 2 2 39 6" xfId="6314"/>
    <cellStyle name="Comma 3 2 2 2 39 7" xfId="6315"/>
    <cellStyle name="Comma 3 2 2 2 39 8" xfId="6316"/>
    <cellStyle name="Comma 3 2 2 2 39 9" xfId="6317"/>
    <cellStyle name="Comma 3 2 2 2 4" xfId="6318"/>
    <cellStyle name="Comma 3 2 2 2 4 10" xfId="6319"/>
    <cellStyle name="Comma 3 2 2 2 4 11" xfId="6320"/>
    <cellStyle name="Comma 3 2 2 2 4 12" xfId="6321"/>
    <cellStyle name="Comma 3 2 2 2 4 13" xfId="6322"/>
    <cellStyle name="Comma 3 2 2 2 4 14" xfId="6323"/>
    <cellStyle name="Comma 3 2 2 2 4 15" xfId="6324"/>
    <cellStyle name="Comma 3 2 2 2 4 16" xfId="6325"/>
    <cellStyle name="Comma 3 2 2 2 4 17" xfId="6326"/>
    <cellStyle name="Comma 3 2 2 2 4 18" xfId="6327"/>
    <cellStyle name="Comma 3 2 2 2 4 19" xfId="6328"/>
    <cellStyle name="Comma 3 2 2 2 4 2" xfId="6329"/>
    <cellStyle name="Comma 3 2 2 2 4 20" xfId="6330"/>
    <cellStyle name="Comma 3 2 2 2 4 21" xfId="6331"/>
    <cellStyle name="Comma 3 2 2 2 4 22" xfId="6332"/>
    <cellStyle name="Comma 3 2 2 2 4 3" xfId="6333"/>
    <cellStyle name="Comma 3 2 2 2 4 4" xfId="6334"/>
    <cellStyle name="Comma 3 2 2 2 4 5" xfId="6335"/>
    <cellStyle name="Comma 3 2 2 2 4 6" xfId="6336"/>
    <cellStyle name="Comma 3 2 2 2 4 7" xfId="6337"/>
    <cellStyle name="Comma 3 2 2 2 4 8" xfId="6338"/>
    <cellStyle name="Comma 3 2 2 2 4 9" xfId="6339"/>
    <cellStyle name="Comma 3 2 2 2 40" xfId="6340"/>
    <cellStyle name="Comma 3 2 2 2 40 10" xfId="6341"/>
    <cellStyle name="Comma 3 2 2 2 40 11" xfId="6342"/>
    <cellStyle name="Comma 3 2 2 2 40 12" xfId="6343"/>
    <cellStyle name="Comma 3 2 2 2 40 13" xfId="6344"/>
    <cellStyle name="Comma 3 2 2 2 40 14" xfId="6345"/>
    <cellStyle name="Comma 3 2 2 2 40 15" xfId="6346"/>
    <cellStyle name="Comma 3 2 2 2 40 16" xfId="6347"/>
    <cellStyle name="Comma 3 2 2 2 40 17" xfId="6348"/>
    <cellStyle name="Comma 3 2 2 2 40 18" xfId="6349"/>
    <cellStyle name="Comma 3 2 2 2 40 19" xfId="6350"/>
    <cellStyle name="Comma 3 2 2 2 40 2" xfId="6351"/>
    <cellStyle name="Comma 3 2 2 2 40 20" xfId="6352"/>
    <cellStyle name="Comma 3 2 2 2 40 21" xfId="6353"/>
    <cellStyle name="Comma 3 2 2 2 40 22" xfId="6354"/>
    <cellStyle name="Comma 3 2 2 2 40 3" xfId="6355"/>
    <cellStyle name="Comma 3 2 2 2 40 4" xfId="6356"/>
    <cellStyle name="Comma 3 2 2 2 40 5" xfId="6357"/>
    <cellStyle name="Comma 3 2 2 2 40 6" xfId="6358"/>
    <cellStyle name="Comma 3 2 2 2 40 7" xfId="6359"/>
    <cellStyle name="Comma 3 2 2 2 40 8" xfId="6360"/>
    <cellStyle name="Comma 3 2 2 2 40 9" xfId="6361"/>
    <cellStyle name="Comma 3 2 2 2 41" xfId="6362"/>
    <cellStyle name="Comma 3 2 2 2 41 10" xfId="6363"/>
    <cellStyle name="Comma 3 2 2 2 41 11" xfId="6364"/>
    <cellStyle name="Comma 3 2 2 2 41 12" xfId="6365"/>
    <cellStyle name="Comma 3 2 2 2 41 13" xfId="6366"/>
    <cellStyle name="Comma 3 2 2 2 41 14" xfId="6367"/>
    <cellStyle name="Comma 3 2 2 2 41 15" xfId="6368"/>
    <cellStyle name="Comma 3 2 2 2 41 16" xfId="6369"/>
    <cellStyle name="Comma 3 2 2 2 41 17" xfId="6370"/>
    <cellStyle name="Comma 3 2 2 2 41 18" xfId="6371"/>
    <cellStyle name="Comma 3 2 2 2 41 19" xfId="6372"/>
    <cellStyle name="Comma 3 2 2 2 41 2" xfId="6373"/>
    <cellStyle name="Comma 3 2 2 2 41 20" xfId="6374"/>
    <cellStyle name="Comma 3 2 2 2 41 21" xfId="6375"/>
    <cellStyle name="Comma 3 2 2 2 41 22" xfId="6376"/>
    <cellStyle name="Comma 3 2 2 2 41 3" xfId="6377"/>
    <cellStyle name="Comma 3 2 2 2 41 4" xfId="6378"/>
    <cellStyle name="Comma 3 2 2 2 41 5" xfId="6379"/>
    <cellStyle name="Comma 3 2 2 2 41 6" xfId="6380"/>
    <cellStyle name="Comma 3 2 2 2 41 7" xfId="6381"/>
    <cellStyle name="Comma 3 2 2 2 41 8" xfId="6382"/>
    <cellStyle name="Comma 3 2 2 2 41 9" xfId="6383"/>
    <cellStyle name="Comma 3 2 2 2 42" xfId="6384"/>
    <cellStyle name="Comma 3 2 2 2 42 2" xfId="6385"/>
    <cellStyle name="Comma 3 2 2 2 42 2 10" xfId="6386"/>
    <cellStyle name="Comma 3 2 2 2 42 2 11" xfId="6387"/>
    <cellStyle name="Comma 3 2 2 2 42 2 12" xfId="6388"/>
    <cellStyle name="Comma 3 2 2 2 42 2 13" xfId="6389"/>
    <cellStyle name="Comma 3 2 2 2 42 2 14" xfId="6390"/>
    <cellStyle name="Comma 3 2 2 2 42 2 15" xfId="6391"/>
    <cellStyle name="Comma 3 2 2 2 42 2 16" xfId="6392"/>
    <cellStyle name="Comma 3 2 2 2 42 2 17" xfId="6393"/>
    <cellStyle name="Comma 3 2 2 2 42 2 18" xfId="6394"/>
    <cellStyle name="Comma 3 2 2 2 42 2 19" xfId="6395"/>
    <cellStyle name="Comma 3 2 2 2 42 2 2" xfId="6396"/>
    <cellStyle name="Comma 3 2 2 2 42 2 2 2" xfId="6397"/>
    <cellStyle name="Comma 3 2 2 2 42 2 2 2 10" xfId="6398"/>
    <cellStyle name="Comma 3 2 2 2 42 2 2 2 11" xfId="6399"/>
    <cellStyle name="Comma 3 2 2 2 42 2 2 2 12" xfId="6400"/>
    <cellStyle name="Comma 3 2 2 2 42 2 2 2 13" xfId="6401"/>
    <cellStyle name="Comma 3 2 2 2 42 2 2 2 14" xfId="6402"/>
    <cellStyle name="Comma 3 2 2 2 42 2 2 2 15" xfId="6403"/>
    <cellStyle name="Comma 3 2 2 2 42 2 2 2 16" xfId="6404"/>
    <cellStyle name="Comma 3 2 2 2 42 2 2 2 17" xfId="6405"/>
    <cellStyle name="Comma 3 2 2 2 42 2 2 2 18" xfId="6406"/>
    <cellStyle name="Comma 3 2 2 2 42 2 2 2 19" xfId="6407"/>
    <cellStyle name="Comma 3 2 2 2 42 2 2 2 2" xfId="6408"/>
    <cellStyle name="Comma 3 2 2 2 42 2 2 2 20" xfId="6409"/>
    <cellStyle name="Comma 3 2 2 2 42 2 2 2 21" xfId="6410"/>
    <cellStyle name="Comma 3 2 2 2 42 2 2 2 22" xfId="6411"/>
    <cellStyle name="Comma 3 2 2 2 42 2 2 2 3" xfId="6412"/>
    <cellStyle name="Comma 3 2 2 2 42 2 2 2 4" xfId="6413"/>
    <cellStyle name="Comma 3 2 2 2 42 2 2 2 5" xfId="6414"/>
    <cellStyle name="Comma 3 2 2 2 42 2 2 2 6" xfId="6415"/>
    <cellStyle name="Comma 3 2 2 2 42 2 2 2 7" xfId="6416"/>
    <cellStyle name="Comma 3 2 2 2 42 2 2 2 8" xfId="6417"/>
    <cellStyle name="Comma 3 2 2 2 42 2 2 2 9" xfId="6418"/>
    <cellStyle name="Comma 3 2 2 2 42 2 2 3" xfId="6419"/>
    <cellStyle name="Comma 3 2 2 2 42 2 2 3 10" xfId="6420"/>
    <cellStyle name="Comma 3 2 2 2 42 2 2 3 11" xfId="6421"/>
    <cellStyle name="Comma 3 2 2 2 42 2 2 3 12" xfId="6422"/>
    <cellStyle name="Comma 3 2 2 2 42 2 2 3 13" xfId="6423"/>
    <cellStyle name="Comma 3 2 2 2 42 2 2 3 14" xfId="6424"/>
    <cellStyle name="Comma 3 2 2 2 42 2 2 3 15" xfId="6425"/>
    <cellStyle name="Comma 3 2 2 2 42 2 2 3 16" xfId="6426"/>
    <cellStyle name="Comma 3 2 2 2 42 2 2 3 17" xfId="6427"/>
    <cellStyle name="Comma 3 2 2 2 42 2 2 3 18" xfId="6428"/>
    <cellStyle name="Comma 3 2 2 2 42 2 2 3 19" xfId="6429"/>
    <cellStyle name="Comma 3 2 2 2 42 2 2 3 2" xfId="6430"/>
    <cellStyle name="Comma 3 2 2 2 42 2 2 3 20" xfId="6431"/>
    <cellStyle name="Comma 3 2 2 2 42 2 2 3 21" xfId="6432"/>
    <cellStyle name="Comma 3 2 2 2 42 2 2 3 22" xfId="6433"/>
    <cellStyle name="Comma 3 2 2 2 42 2 2 3 3" xfId="6434"/>
    <cellStyle name="Comma 3 2 2 2 42 2 2 3 4" xfId="6435"/>
    <cellStyle name="Comma 3 2 2 2 42 2 2 3 5" xfId="6436"/>
    <cellStyle name="Comma 3 2 2 2 42 2 2 3 6" xfId="6437"/>
    <cellStyle name="Comma 3 2 2 2 42 2 2 3 7" xfId="6438"/>
    <cellStyle name="Comma 3 2 2 2 42 2 2 3 8" xfId="6439"/>
    <cellStyle name="Comma 3 2 2 2 42 2 2 3 9" xfId="6440"/>
    <cellStyle name="Comma 3 2 2 2 42 2 20" xfId="6441"/>
    <cellStyle name="Comma 3 2 2 2 42 2 21" xfId="6442"/>
    <cellStyle name="Comma 3 2 2 2 42 2 22" xfId="6443"/>
    <cellStyle name="Comma 3 2 2 2 42 2 23" xfId="6444"/>
    <cellStyle name="Comma 3 2 2 2 42 2 24" xfId="6445"/>
    <cellStyle name="Comma 3 2 2 2 42 2 3" xfId="6446"/>
    <cellStyle name="Comma 3 2 2 2 42 2 3 2" xfId="6447"/>
    <cellStyle name="Comma 3 2 2 2 42 2 4" xfId="6448"/>
    <cellStyle name="Comma 3 2 2 2 42 2 5" xfId="6449"/>
    <cellStyle name="Comma 3 2 2 2 42 2 6" xfId="6450"/>
    <cellStyle name="Comma 3 2 2 2 42 2 7" xfId="6451"/>
    <cellStyle name="Comma 3 2 2 2 42 2 8" xfId="6452"/>
    <cellStyle name="Comma 3 2 2 2 42 2 9" xfId="6453"/>
    <cellStyle name="Comma 3 2 2 2 42 3" xfId="6454"/>
    <cellStyle name="Comma 3 2 2 2 42 3 10" xfId="6455"/>
    <cellStyle name="Comma 3 2 2 2 42 3 11" xfId="6456"/>
    <cellStyle name="Comma 3 2 2 2 42 3 12" xfId="6457"/>
    <cellStyle name="Comma 3 2 2 2 42 3 13" xfId="6458"/>
    <cellStyle name="Comma 3 2 2 2 42 3 14" xfId="6459"/>
    <cellStyle name="Comma 3 2 2 2 42 3 15" xfId="6460"/>
    <cellStyle name="Comma 3 2 2 2 42 3 16" xfId="6461"/>
    <cellStyle name="Comma 3 2 2 2 42 3 17" xfId="6462"/>
    <cellStyle name="Comma 3 2 2 2 42 3 18" xfId="6463"/>
    <cellStyle name="Comma 3 2 2 2 42 3 19" xfId="6464"/>
    <cellStyle name="Comma 3 2 2 2 42 3 2" xfId="6465"/>
    <cellStyle name="Comma 3 2 2 2 42 3 20" xfId="6466"/>
    <cellStyle name="Comma 3 2 2 2 42 3 21" xfId="6467"/>
    <cellStyle name="Comma 3 2 2 2 42 3 22" xfId="6468"/>
    <cellStyle name="Comma 3 2 2 2 42 3 3" xfId="6469"/>
    <cellStyle name="Comma 3 2 2 2 42 3 4" xfId="6470"/>
    <cellStyle name="Comma 3 2 2 2 42 3 5" xfId="6471"/>
    <cellStyle name="Comma 3 2 2 2 42 3 6" xfId="6472"/>
    <cellStyle name="Comma 3 2 2 2 42 3 7" xfId="6473"/>
    <cellStyle name="Comma 3 2 2 2 42 3 8" xfId="6474"/>
    <cellStyle name="Comma 3 2 2 2 42 3 9" xfId="6475"/>
    <cellStyle name="Comma 3 2 2 2 42 4" xfId="6476"/>
    <cellStyle name="Comma 3 2 2 2 42 4 10" xfId="6477"/>
    <cellStyle name="Comma 3 2 2 2 42 4 11" xfId="6478"/>
    <cellStyle name="Comma 3 2 2 2 42 4 12" xfId="6479"/>
    <cellStyle name="Comma 3 2 2 2 42 4 13" xfId="6480"/>
    <cellStyle name="Comma 3 2 2 2 42 4 14" xfId="6481"/>
    <cellStyle name="Comma 3 2 2 2 42 4 15" xfId="6482"/>
    <cellStyle name="Comma 3 2 2 2 42 4 16" xfId="6483"/>
    <cellStyle name="Comma 3 2 2 2 42 4 17" xfId="6484"/>
    <cellStyle name="Comma 3 2 2 2 42 4 18" xfId="6485"/>
    <cellStyle name="Comma 3 2 2 2 42 4 19" xfId="6486"/>
    <cellStyle name="Comma 3 2 2 2 42 4 2" xfId="6487"/>
    <cellStyle name="Comma 3 2 2 2 42 4 20" xfId="6488"/>
    <cellStyle name="Comma 3 2 2 2 42 4 21" xfId="6489"/>
    <cellStyle name="Comma 3 2 2 2 42 4 22" xfId="6490"/>
    <cellStyle name="Comma 3 2 2 2 42 4 3" xfId="6491"/>
    <cellStyle name="Comma 3 2 2 2 42 4 4" xfId="6492"/>
    <cellStyle name="Comma 3 2 2 2 42 4 5" xfId="6493"/>
    <cellStyle name="Comma 3 2 2 2 42 4 6" xfId="6494"/>
    <cellStyle name="Comma 3 2 2 2 42 4 7" xfId="6495"/>
    <cellStyle name="Comma 3 2 2 2 42 4 8" xfId="6496"/>
    <cellStyle name="Comma 3 2 2 2 42 4 9" xfId="6497"/>
    <cellStyle name="Comma 3 2 2 2 43" xfId="6498"/>
    <cellStyle name="Comma 3 2 2 2 43 10" xfId="6499"/>
    <cellStyle name="Comma 3 2 2 2 43 11" xfId="6500"/>
    <cellStyle name="Comma 3 2 2 2 43 12" xfId="6501"/>
    <cellStyle name="Comma 3 2 2 2 43 13" xfId="6502"/>
    <cellStyle name="Comma 3 2 2 2 43 14" xfId="6503"/>
    <cellStyle name="Comma 3 2 2 2 43 15" xfId="6504"/>
    <cellStyle name="Comma 3 2 2 2 43 16" xfId="6505"/>
    <cellStyle name="Comma 3 2 2 2 43 17" xfId="6506"/>
    <cellStyle name="Comma 3 2 2 2 43 18" xfId="6507"/>
    <cellStyle name="Comma 3 2 2 2 43 19" xfId="6508"/>
    <cellStyle name="Comma 3 2 2 2 43 2" xfId="6509"/>
    <cellStyle name="Comma 3 2 2 2 43 20" xfId="6510"/>
    <cellStyle name="Comma 3 2 2 2 43 21" xfId="6511"/>
    <cellStyle name="Comma 3 2 2 2 43 22" xfId="6512"/>
    <cellStyle name="Comma 3 2 2 2 43 3" xfId="6513"/>
    <cellStyle name="Comma 3 2 2 2 43 4" xfId="6514"/>
    <cellStyle name="Comma 3 2 2 2 43 5" xfId="6515"/>
    <cellStyle name="Comma 3 2 2 2 43 6" xfId="6516"/>
    <cellStyle name="Comma 3 2 2 2 43 7" xfId="6517"/>
    <cellStyle name="Comma 3 2 2 2 43 8" xfId="6518"/>
    <cellStyle name="Comma 3 2 2 2 43 9" xfId="6519"/>
    <cellStyle name="Comma 3 2 2 2 44" xfId="6520"/>
    <cellStyle name="Comma 3 2 2 2 44 10" xfId="6521"/>
    <cellStyle name="Comma 3 2 2 2 44 11" xfId="6522"/>
    <cellStyle name="Comma 3 2 2 2 44 12" xfId="6523"/>
    <cellStyle name="Comma 3 2 2 2 44 13" xfId="6524"/>
    <cellStyle name="Comma 3 2 2 2 44 14" xfId="6525"/>
    <cellStyle name="Comma 3 2 2 2 44 15" xfId="6526"/>
    <cellStyle name="Comma 3 2 2 2 44 16" xfId="6527"/>
    <cellStyle name="Comma 3 2 2 2 44 17" xfId="6528"/>
    <cellStyle name="Comma 3 2 2 2 44 18" xfId="6529"/>
    <cellStyle name="Comma 3 2 2 2 44 19" xfId="6530"/>
    <cellStyle name="Comma 3 2 2 2 44 2" xfId="6531"/>
    <cellStyle name="Comma 3 2 2 2 44 20" xfId="6532"/>
    <cellStyle name="Comma 3 2 2 2 44 21" xfId="6533"/>
    <cellStyle name="Comma 3 2 2 2 44 22" xfId="6534"/>
    <cellStyle name="Comma 3 2 2 2 44 3" xfId="6535"/>
    <cellStyle name="Comma 3 2 2 2 44 4" xfId="6536"/>
    <cellStyle name="Comma 3 2 2 2 44 5" xfId="6537"/>
    <cellStyle name="Comma 3 2 2 2 44 6" xfId="6538"/>
    <cellStyle name="Comma 3 2 2 2 44 7" xfId="6539"/>
    <cellStyle name="Comma 3 2 2 2 44 8" xfId="6540"/>
    <cellStyle name="Comma 3 2 2 2 44 9" xfId="6541"/>
    <cellStyle name="Comma 3 2 2 2 45" xfId="6542"/>
    <cellStyle name="Comma 3 2 2 2 45 10" xfId="6543"/>
    <cellStyle name="Comma 3 2 2 2 45 11" xfId="6544"/>
    <cellStyle name="Comma 3 2 2 2 45 12" xfId="6545"/>
    <cellStyle name="Comma 3 2 2 2 45 13" xfId="6546"/>
    <cellStyle name="Comma 3 2 2 2 45 14" xfId="6547"/>
    <cellStyle name="Comma 3 2 2 2 45 15" xfId="6548"/>
    <cellStyle name="Comma 3 2 2 2 45 16" xfId="6549"/>
    <cellStyle name="Comma 3 2 2 2 45 17" xfId="6550"/>
    <cellStyle name="Comma 3 2 2 2 45 18" xfId="6551"/>
    <cellStyle name="Comma 3 2 2 2 45 19" xfId="6552"/>
    <cellStyle name="Comma 3 2 2 2 45 2" xfId="6553"/>
    <cellStyle name="Comma 3 2 2 2 45 20" xfId="6554"/>
    <cellStyle name="Comma 3 2 2 2 45 21" xfId="6555"/>
    <cellStyle name="Comma 3 2 2 2 45 22" xfId="6556"/>
    <cellStyle name="Comma 3 2 2 2 45 3" xfId="6557"/>
    <cellStyle name="Comma 3 2 2 2 45 4" xfId="6558"/>
    <cellStyle name="Comma 3 2 2 2 45 5" xfId="6559"/>
    <cellStyle name="Comma 3 2 2 2 45 6" xfId="6560"/>
    <cellStyle name="Comma 3 2 2 2 45 7" xfId="6561"/>
    <cellStyle name="Comma 3 2 2 2 45 8" xfId="6562"/>
    <cellStyle name="Comma 3 2 2 2 45 9" xfId="6563"/>
    <cellStyle name="Comma 3 2 2 2 46" xfId="6564"/>
    <cellStyle name="Comma 3 2 2 2 46 10" xfId="6565"/>
    <cellStyle name="Comma 3 2 2 2 46 11" xfId="6566"/>
    <cellStyle name="Comma 3 2 2 2 46 12" xfId="6567"/>
    <cellStyle name="Comma 3 2 2 2 46 13" xfId="6568"/>
    <cellStyle name="Comma 3 2 2 2 46 14" xfId="6569"/>
    <cellStyle name="Comma 3 2 2 2 46 15" xfId="6570"/>
    <cellStyle name="Comma 3 2 2 2 46 16" xfId="6571"/>
    <cellStyle name="Comma 3 2 2 2 46 17" xfId="6572"/>
    <cellStyle name="Comma 3 2 2 2 46 18" xfId="6573"/>
    <cellStyle name="Comma 3 2 2 2 46 19" xfId="6574"/>
    <cellStyle name="Comma 3 2 2 2 46 2" xfId="6575"/>
    <cellStyle name="Comma 3 2 2 2 46 20" xfId="6576"/>
    <cellStyle name="Comma 3 2 2 2 46 21" xfId="6577"/>
    <cellStyle name="Comma 3 2 2 2 46 22" xfId="6578"/>
    <cellStyle name="Comma 3 2 2 2 46 3" xfId="6579"/>
    <cellStyle name="Comma 3 2 2 2 46 4" xfId="6580"/>
    <cellStyle name="Comma 3 2 2 2 46 5" xfId="6581"/>
    <cellStyle name="Comma 3 2 2 2 46 6" xfId="6582"/>
    <cellStyle name="Comma 3 2 2 2 46 7" xfId="6583"/>
    <cellStyle name="Comma 3 2 2 2 46 8" xfId="6584"/>
    <cellStyle name="Comma 3 2 2 2 46 9" xfId="6585"/>
    <cellStyle name="Comma 3 2 2 2 47" xfId="6586"/>
    <cellStyle name="Comma 3 2 2 2 47 10" xfId="6587"/>
    <cellStyle name="Comma 3 2 2 2 47 11" xfId="6588"/>
    <cellStyle name="Comma 3 2 2 2 47 12" xfId="6589"/>
    <cellStyle name="Comma 3 2 2 2 47 13" xfId="6590"/>
    <cellStyle name="Comma 3 2 2 2 47 14" xfId="6591"/>
    <cellStyle name="Comma 3 2 2 2 47 15" xfId="6592"/>
    <cellStyle name="Comma 3 2 2 2 47 16" xfId="6593"/>
    <cellStyle name="Comma 3 2 2 2 47 17" xfId="6594"/>
    <cellStyle name="Comma 3 2 2 2 47 18" xfId="6595"/>
    <cellStyle name="Comma 3 2 2 2 47 19" xfId="6596"/>
    <cellStyle name="Comma 3 2 2 2 47 2" xfId="6597"/>
    <cellStyle name="Comma 3 2 2 2 47 20" xfId="6598"/>
    <cellStyle name="Comma 3 2 2 2 47 21" xfId="6599"/>
    <cellStyle name="Comma 3 2 2 2 47 22" xfId="6600"/>
    <cellStyle name="Comma 3 2 2 2 47 3" xfId="6601"/>
    <cellStyle name="Comma 3 2 2 2 47 4" xfId="6602"/>
    <cellStyle name="Comma 3 2 2 2 47 5" xfId="6603"/>
    <cellStyle name="Comma 3 2 2 2 47 6" xfId="6604"/>
    <cellStyle name="Comma 3 2 2 2 47 7" xfId="6605"/>
    <cellStyle name="Comma 3 2 2 2 47 8" xfId="6606"/>
    <cellStyle name="Comma 3 2 2 2 47 9" xfId="6607"/>
    <cellStyle name="Comma 3 2 2 2 48" xfId="6608"/>
    <cellStyle name="Comma 3 2 2 2 48 10" xfId="6609"/>
    <cellStyle name="Comma 3 2 2 2 48 11" xfId="6610"/>
    <cellStyle name="Comma 3 2 2 2 48 12" xfId="6611"/>
    <cellStyle name="Comma 3 2 2 2 48 13" xfId="6612"/>
    <cellStyle name="Comma 3 2 2 2 48 14" xfId="6613"/>
    <cellStyle name="Comma 3 2 2 2 48 15" xfId="6614"/>
    <cellStyle name="Comma 3 2 2 2 48 16" xfId="6615"/>
    <cellStyle name="Comma 3 2 2 2 48 17" xfId="6616"/>
    <cellStyle name="Comma 3 2 2 2 48 18" xfId="6617"/>
    <cellStyle name="Comma 3 2 2 2 48 19" xfId="6618"/>
    <cellStyle name="Comma 3 2 2 2 48 2" xfId="6619"/>
    <cellStyle name="Comma 3 2 2 2 48 20" xfId="6620"/>
    <cellStyle name="Comma 3 2 2 2 48 21" xfId="6621"/>
    <cellStyle name="Comma 3 2 2 2 48 22" xfId="6622"/>
    <cellStyle name="Comma 3 2 2 2 48 3" xfId="6623"/>
    <cellStyle name="Comma 3 2 2 2 48 4" xfId="6624"/>
    <cellStyle name="Comma 3 2 2 2 48 5" xfId="6625"/>
    <cellStyle name="Comma 3 2 2 2 48 6" xfId="6626"/>
    <cellStyle name="Comma 3 2 2 2 48 7" xfId="6627"/>
    <cellStyle name="Comma 3 2 2 2 48 8" xfId="6628"/>
    <cellStyle name="Comma 3 2 2 2 48 9" xfId="6629"/>
    <cellStyle name="Comma 3 2 2 2 49" xfId="6630"/>
    <cellStyle name="Comma 3 2 2 2 49 10" xfId="6631"/>
    <cellStyle name="Comma 3 2 2 2 49 11" xfId="6632"/>
    <cellStyle name="Comma 3 2 2 2 49 12" xfId="6633"/>
    <cellStyle name="Comma 3 2 2 2 49 13" xfId="6634"/>
    <cellStyle name="Comma 3 2 2 2 49 14" xfId="6635"/>
    <cellStyle name="Comma 3 2 2 2 49 15" xfId="6636"/>
    <cellStyle name="Comma 3 2 2 2 49 16" xfId="6637"/>
    <cellStyle name="Comma 3 2 2 2 49 17" xfId="6638"/>
    <cellStyle name="Comma 3 2 2 2 49 18" xfId="6639"/>
    <cellStyle name="Comma 3 2 2 2 49 19" xfId="6640"/>
    <cellStyle name="Comma 3 2 2 2 49 2" xfId="6641"/>
    <cellStyle name="Comma 3 2 2 2 49 20" xfId="6642"/>
    <cellStyle name="Comma 3 2 2 2 49 21" xfId="6643"/>
    <cellStyle name="Comma 3 2 2 2 49 22" xfId="6644"/>
    <cellStyle name="Comma 3 2 2 2 49 3" xfId="6645"/>
    <cellStyle name="Comma 3 2 2 2 49 4" xfId="6646"/>
    <cellStyle name="Comma 3 2 2 2 49 5" xfId="6647"/>
    <cellStyle name="Comma 3 2 2 2 49 6" xfId="6648"/>
    <cellStyle name="Comma 3 2 2 2 49 7" xfId="6649"/>
    <cellStyle name="Comma 3 2 2 2 49 8" xfId="6650"/>
    <cellStyle name="Comma 3 2 2 2 49 9" xfId="6651"/>
    <cellStyle name="Comma 3 2 2 2 5" xfId="6652"/>
    <cellStyle name="Comma 3 2 2 2 5 10" xfId="6653"/>
    <cellStyle name="Comma 3 2 2 2 5 11" xfId="6654"/>
    <cellStyle name="Comma 3 2 2 2 5 12" xfId="6655"/>
    <cellStyle name="Comma 3 2 2 2 5 13" xfId="6656"/>
    <cellStyle name="Comma 3 2 2 2 5 14" xfId="6657"/>
    <cellStyle name="Comma 3 2 2 2 5 15" xfId="6658"/>
    <cellStyle name="Comma 3 2 2 2 5 16" xfId="6659"/>
    <cellStyle name="Comma 3 2 2 2 5 17" xfId="6660"/>
    <cellStyle name="Comma 3 2 2 2 5 18" xfId="6661"/>
    <cellStyle name="Comma 3 2 2 2 5 19" xfId="6662"/>
    <cellStyle name="Comma 3 2 2 2 5 2" xfId="6663"/>
    <cellStyle name="Comma 3 2 2 2 5 20" xfId="6664"/>
    <cellStyle name="Comma 3 2 2 2 5 21" xfId="6665"/>
    <cellStyle name="Comma 3 2 2 2 5 22" xfId="6666"/>
    <cellStyle name="Comma 3 2 2 2 5 3" xfId="6667"/>
    <cellStyle name="Comma 3 2 2 2 5 4" xfId="6668"/>
    <cellStyle name="Comma 3 2 2 2 5 5" xfId="6669"/>
    <cellStyle name="Comma 3 2 2 2 5 6" xfId="6670"/>
    <cellStyle name="Comma 3 2 2 2 5 7" xfId="6671"/>
    <cellStyle name="Comma 3 2 2 2 5 8" xfId="6672"/>
    <cellStyle name="Comma 3 2 2 2 5 9" xfId="6673"/>
    <cellStyle name="Comma 3 2 2 2 50" xfId="6674"/>
    <cellStyle name="Comma 3 2 2 2 50 10" xfId="6675"/>
    <cellStyle name="Comma 3 2 2 2 50 11" xfId="6676"/>
    <cellStyle name="Comma 3 2 2 2 50 12" xfId="6677"/>
    <cellStyle name="Comma 3 2 2 2 50 13" xfId="6678"/>
    <cellStyle name="Comma 3 2 2 2 50 14" xfId="6679"/>
    <cellStyle name="Comma 3 2 2 2 50 15" xfId="6680"/>
    <cellStyle name="Comma 3 2 2 2 50 16" xfId="6681"/>
    <cellStyle name="Comma 3 2 2 2 50 17" xfId="6682"/>
    <cellStyle name="Comma 3 2 2 2 50 18" xfId="6683"/>
    <cellStyle name="Comma 3 2 2 2 50 19" xfId="6684"/>
    <cellStyle name="Comma 3 2 2 2 50 2" xfId="6685"/>
    <cellStyle name="Comma 3 2 2 2 50 20" xfId="6686"/>
    <cellStyle name="Comma 3 2 2 2 50 21" xfId="6687"/>
    <cellStyle name="Comma 3 2 2 2 50 22" xfId="6688"/>
    <cellStyle name="Comma 3 2 2 2 50 3" xfId="6689"/>
    <cellStyle name="Comma 3 2 2 2 50 4" xfId="6690"/>
    <cellStyle name="Comma 3 2 2 2 50 5" xfId="6691"/>
    <cellStyle name="Comma 3 2 2 2 50 6" xfId="6692"/>
    <cellStyle name="Comma 3 2 2 2 50 7" xfId="6693"/>
    <cellStyle name="Comma 3 2 2 2 50 8" xfId="6694"/>
    <cellStyle name="Comma 3 2 2 2 50 9" xfId="6695"/>
    <cellStyle name="Comma 3 2 2 2 51" xfId="6696"/>
    <cellStyle name="Comma 3 2 2 2 51 10" xfId="6697"/>
    <cellStyle name="Comma 3 2 2 2 51 11" xfId="6698"/>
    <cellStyle name="Comma 3 2 2 2 51 12" xfId="6699"/>
    <cellStyle name="Comma 3 2 2 2 51 13" xfId="6700"/>
    <cellStyle name="Comma 3 2 2 2 51 14" xfId="6701"/>
    <cellStyle name="Comma 3 2 2 2 51 15" xfId="6702"/>
    <cellStyle name="Comma 3 2 2 2 51 16" xfId="6703"/>
    <cellStyle name="Comma 3 2 2 2 51 17" xfId="6704"/>
    <cellStyle name="Comma 3 2 2 2 51 18" xfId="6705"/>
    <cellStyle name="Comma 3 2 2 2 51 19" xfId="6706"/>
    <cellStyle name="Comma 3 2 2 2 51 2" xfId="6707"/>
    <cellStyle name="Comma 3 2 2 2 51 20" xfId="6708"/>
    <cellStyle name="Comma 3 2 2 2 51 21" xfId="6709"/>
    <cellStyle name="Comma 3 2 2 2 51 22" xfId="6710"/>
    <cellStyle name="Comma 3 2 2 2 51 3" xfId="6711"/>
    <cellStyle name="Comma 3 2 2 2 51 4" xfId="6712"/>
    <cellStyle name="Comma 3 2 2 2 51 5" xfId="6713"/>
    <cellStyle name="Comma 3 2 2 2 51 6" xfId="6714"/>
    <cellStyle name="Comma 3 2 2 2 51 7" xfId="6715"/>
    <cellStyle name="Comma 3 2 2 2 51 8" xfId="6716"/>
    <cellStyle name="Comma 3 2 2 2 51 9" xfId="6717"/>
    <cellStyle name="Comma 3 2 2 2 52" xfId="6718"/>
    <cellStyle name="Comma 3 2 2 2 52 10" xfId="6719"/>
    <cellStyle name="Comma 3 2 2 2 52 11" xfId="6720"/>
    <cellStyle name="Comma 3 2 2 2 52 12" xfId="6721"/>
    <cellStyle name="Comma 3 2 2 2 52 13" xfId="6722"/>
    <cellStyle name="Comma 3 2 2 2 52 14" xfId="6723"/>
    <cellStyle name="Comma 3 2 2 2 52 15" xfId="6724"/>
    <cellStyle name="Comma 3 2 2 2 52 16" xfId="6725"/>
    <cellStyle name="Comma 3 2 2 2 52 17" xfId="6726"/>
    <cellStyle name="Comma 3 2 2 2 52 18" xfId="6727"/>
    <cellStyle name="Comma 3 2 2 2 52 19" xfId="6728"/>
    <cellStyle name="Comma 3 2 2 2 52 2" xfId="6729"/>
    <cellStyle name="Comma 3 2 2 2 52 20" xfId="6730"/>
    <cellStyle name="Comma 3 2 2 2 52 21" xfId="6731"/>
    <cellStyle name="Comma 3 2 2 2 52 22" xfId="6732"/>
    <cellStyle name="Comma 3 2 2 2 52 3" xfId="6733"/>
    <cellStyle name="Comma 3 2 2 2 52 4" xfId="6734"/>
    <cellStyle name="Comma 3 2 2 2 52 5" xfId="6735"/>
    <cellStyle name="Comma 3 2 2 2 52 6" xfId="6736"/>
    <cellStyle name="Comma 3 2 2 2 52 7" xfId="6737"/>
    <cellStyle name="Comma 3 2 2 2 52 8" xfId="6738"/>
    <cellStyle name="Comma 3 2 2 2 52 9" xfId="6739"/>
    <cellStyle name="Comma 3 2 2 2 53" xfId="6740"/>
    <cellStyle name="Comma 3 2 2 2 53 10" xfId="6741"/>
    <cellStyle name="Comma 3 2 2 2 53 11" xfId="6742"/>
    <cellStyle name="Comma 3 2 2 2 53 12" xfId="6743"/>
    <cellStyle name="Comma 3 2 2 2 53 13" xfId="6744"/>
    <cellStyle name="Comma 3 2 2 2 53 14" xfId="6745"/>
    <cellStyle name="Comma 3 2 2 2 53 15" xfId="6746"/>
    <cellStyle name="Comma 3 2 2 2 53 16" xfId="6747"/>
    <cellStyle name="Comma 3 2 2 2 53 17" xfId="6748"/>
    <cellStyle name="Comma 3 2 2 2 53 18" xfId="6749"/>
    <cellStyle name="Comma 3 2 2 2 53 19" xfId="6750"/>
    <cellStyle name="Comma 3 2 2 2 53 2" xfId="6751"/>
    <cellStyle name="Comma 3 2 2 2 53 20" xfId="6752"/>
    <cellStyle name="Comma 3 2 2 2 53 21" xfId="6753"/>
    <cellStyle name="Comma 3 2 2 2 53 22" xfId="6754"/>
    <cellStyle name="Comma 3 2 2 2 53 3" xfId="6755"/>
    <cellStyle name="Comma 3 2 2 2 53 4" xfId="6756"/>
    <cellStyle name="Comma 3 2 2 2 53 5" xfId="6757"/>
    <cellStyle name="Comma 3 2 2 2 53 6" xfId="6758"/>
    <cellStyle name="Comma 3 2 2 2 53 7" xfId="6759"/>
    <cellStyle name="Comma 3 2 2 2 53 8" xfId="6760"/>
    <cellStyle name="Comma 3 2 2 2 53 9" xfId="6761"/>
    <cellStyle name="Comma 3 2 2 2 54" xfId="6762"/>
    <cellStyle name="Comma 3 2 2 2 54 10" xfId="6763"/>
    <cellStyle name="Comma 3 2 2 2 54 11" xfId="6764"/>
    <cellStyle name="Comma 3 2 2 2 54 12" xfId="6765"/>
    <cellStyle name="Comma 3 2 2 2 54 13" xfId="6766"/>
    <cellStyle name="Comma 3 2 2 2 54 14" xfId="6767"/>
    <cellStyle name="Comma 3 2 2 2 54 15" xfId="6768"/>
    <cellStyle name="Comma 3 2 2 2 54 16" xfId="6769"/>
    <cellStyle name="Comma 3 2 2 2 54 17" xfId="6770"/>
    <cellStyle name="Comma 3 2 2 2 54 18" xfId="6771"/>
    <cellStyle name="Comma 3 2 2 2 54 19" xfId="6772"/>
    <cellStyle name="Comma 3 2 2 2 54 2" xfId="6773"/>
    <cellStyle name="Comma 3 2 2 2 54 20" xfId="6774"/>
    <cellStyle name="Comma 3 2 2 2 54 21" xfId="6775"/>
    <cellStyle name="Comma 3 2 2 2 54 22" xfId="6776"/>
    <cellStyle name="Comma 3 2 2 2 54 3" xfId="6777"/>
    <cellStyle name="Comma 3 2 2 2 54 4" xfId="6778"/>
    <cellStyle name="Comma 3 2 2 2 54 5" xfId="6779"/>
    <cellStyle name="Comma 3 2 2 2 54 6" xfId="6780"/>
    <cellStyle name="Comma 3 2 2 2 54 7" xfId="6781"/>
    <cellStyle name="Comma 3 2 2 2 54 8" xfId="6782"/>
    <cellStyle name="Comma 3 2 2 2 54 9" xfId="6783"/>
    <cellStyle name="Comma 3 2 2 2 55" xfId="6784"/>
    <cellStyle name="Comma 3 2 2 2 55 10" xfId="6785"/>
    <cellStyle name="Comma 3 2 2 2 55 11" xfId="6786"/>
    <cellStyle name="Comma 3 2 2 2 55 12" xfId="6787"/>
    <cellStyle name="Comma 3 2 2 2 55 13" xfId="6788"/>
    <cellStyle name="Comma 3 2 2 2 55 14" xfId="6789"/>
    <cellStyle name="Comma 3 2 2 2 55 15" xfId="6790"/>
    <cellStyle name="Comma 3 2 2 2 55 16" xfId="6791"/>
    <cellStyle name="Comma 3 2 2 2 55 17" xfId="6792"/>
    <cellStyle name="Comma 3 2 2 2 55 18" xfId="6793"/>
    <cellStyle name="Comma 3 2 2 2 55 19" xfId="6794"/>
    <cellStyle name="Comma 3 2 2 2 55 2" xfId="6795"/>
    <cellStyle name="Comma 3 2 2 2 55 20" xfId="6796"/>
    <cellStyle name="Comma 3 2 2 2 55 21" xfId="6797"/>
    <cellStyle name="Comma 3 2 2 2 55 22" xfId="6798"/>
    <cellStyle name="Comma 3 2 2 2 55 3" xfId="6799"/>
    <cellStyle name="Comma 3 2 2 2 55 4" xfId="6800"/>
    <cellStyle name="Comma 3 2 2 2 55 5" xfId="6801"/>
    <cellStyle name="Comma 3 2 2 2 55 6" xfId="6802"/>
    <cellStyle name="Comma 3 2 2 2 55 7" xfId="6803"/>
    <cellStyle name="Comma 3 2 2 2 55 8" xfId="6804"/>
    <cellStyle name="Comma 3 2 2 2 55 9" xfId="6805"/>
    <cellStyle name="Comma 3 2 2 2 56" xfId="6806"/>
    <cellStyle name="Comma 3 2 2 2 56 10" xfId="6807"/>
    <cellStyle name="Comma 3 2 2 2 56 11" xfId="6808"/>
    <cellStyle name="Comma 3 2 2 2 56 12" xfId="6809"/>
    <cellStyle name="Comma 3 2 2 2 56 13" xfId="6810"/>
    <cellStyle name="Comma 3 2 2 2 56 14" xfId="6811"/>
    <cellStyle name="Comma 3 2 2 2 56 15" xfId="6812"/>
    <cellStyle name="Comma 3 2 2 2 56 16" xfId="6813"/>
    <cellStyle name="Comma 3 2 2 2 56 17" xfId="6814"/>
    <cellStyle name="Comma 3 2 2 2 56 18" xfId="6815"/>
    <cellStyle name="Comma 3 2 2 2 56 19" xfId="6816"/>
    <cellStyle name="Comma 3 2 2 2 56 2" xfId="6817"/>
    <cellStyle name="Comma 3 2 2 2 56 20" xfId="6818"/>
    <cellStyle name="Comma 3 2 2 2 56 21" xfId="6819"/>
    <cellStyle name="Comma 3 2 2 2 56 22" xfId="6820"/>
    <cellStyle name="Comma 3 2 2 2 56 3" xfId="6821"/>
    <cellStyle name="Comma 3 2 2 2 56 4" xfId="6822"/>
    <cellStyle name="Comma 3 2 2 2 56 5" xfId="6823"/>
    <cellStyle name="Comma 3 2 2 2 56 6" xfId="6824"/>
    <cellStyle name="Comma 3 2 2 2 56 7" xfId="6825"/>
    <cellStyle name="Comma 3 2 2 2 56 8" xfId="6826"/>
    <cellStyle name="Comma 3 2 2 2 56 9" xfId="6827"/>
    <cellStyle name="Comma 3 2 2 2 57" xfId="6828"/>
    <cellStyle name="Comma 3 2 2 2 57 10" xfId="6829"/>
    <cellStyle name="Comma 3 2 2 2 57 11" xfId="6830"/>
    <cellStyle name="Comma 3 2 2 2 57 12" xfId="6831"/>
    <cellStyle name="Comma 3 2 2 2 57 13" xfId="6832"/>
    <cellStyle name="Comma 3 2 2 2 57 14" xfId="6833"/>
    <cellStyle name="Comma 3 2 2 2 57 15" xfId="6834"/>
    <cellStyle name="Comma 3 2 2 2 57 16" xfId="6835"/>
    <cellStyle name="Comma 3 2 2 2 57 17" xfId="6836"/>
    <cellStyle name="Comma 3 2 2 2 57 18" xfId="6837"/>
    <cellStyle name="Comma 3 2 2 2 57 19" xfId="6838"/>
    <cellStyle name="Comma 3 2 2 2 57 2" xfId="6839"/>
    <cellStyle name="Comma 3 2 2 2 57 20" xfId="6840"/>
    <cellStyle name="Comma 3 2 2 2 57 21" xfId="6841"/>
    <cellStyle name="Comma 3 2 2 2 57 22" xfId="6842"/>
    <cellStyle name="Comma 3 2 2 2 57 3" xfId="6843"/>
    <cellStyle name="Comma 3 2 2 2 57 4" xfId="6844"/>
    <cellStyle name="Comma 3 2 2 2 57 5" xfId="6845"/>
    <cellStyle name="Comma 3 2 2 2 57 6" xfId="6846"/>
    <cellStyle name="Comma 3 2 2 2 57 7" xfId="6847"/>
    <cellStyle name="Comma 3 2 2 2 57 8" xfId="6848"/>
    <cellStyle name="Comma 3 2 2 2 57 9" xfId="6849"/>
    <cellStyle name="Comma 3 2 2 2 58" xfId="6850"/>
    <cellStyle name="Comma 3 2 2 2 58 10" xfId="6851"/>
    <cellStyle name="Comma 3 2 2 2 58 11" xfId="6852"/>
    <cellStyle name="Comma 3 2 2 2 58 12" xfId="6853"/>
    <cellStyle name="Comma 3 2 2 2 58 13" xfId="6854"/>
    <cellStyle name="Comma 3 2 2 2 58 14" xfId="6855"/>
    <cellStyle name="Comma 3 2 2 2 58 15" xfId="6856"/>
    <cellStyle name="Comma 3 2 2 2 58 16" xfId="6857"/>
    <cellStyle name="Comma 3 2 2 2 58 17" xfId="6858"/>
    <cellStyle name="Comma 3 2 2 2 58 18" xfId="6859"/>
    <cellStyle name="Comma 3 2 2 2 58 19" xfId="6860"/>
    <cellStyle name="Comma 3 2 2 2 58 2" xfId="6861"/>
    <cellStyle name="Comma 3 2 2 2 58 20" xfId="6862"/>
    <cellStyle name="Comma 3 2 2 2 58 21" xfId="6863"/>
    <cellStyle name="Comma 3 2 2 2 58 22" xfId="6864"/>
    <cellStyle name="Comma 3 2 2 2 58 3" xfId="6865"/>
    <cellStyle name="Comma 3 2 2 2 58 4" xfId="6866"/>
    <cellStyle name="Comma 3 2 2 2 58 5" xfId="6867"/>
    <cellStyle name="Comma 3 2 2 2 58 6" xfId="6868"/>
    <cellStyle name="Comma 3 2 2 2 58 7" xfId="6869"/>
    <cellStyle name="Comma 3 2 2 2 58 8" xfId="6870"/>
    <cellStyle name="Comma 3 2 2 2 58 9" xfId="6871"/>
    <cellStyle name="Comma 3 2 2 2 59" xfId="6872"/>
    <cellStyle name="Comma 3 2 2 2 59 10" xfId="6873"/>
    <cellStyle name="Comma 3 2 2 2 59 11" xfId="6874"/>
    <cellStyle name="Comma 3 2 2 2 59 12" xfId="6875"/>
    <cellStyle name="Comma 3 2 2 2 59 13" xfId="6876"/>
    <cellStyle name="Comma 3 2 2 2 59 14" xfId="6877"/>
    <cellStyle name="Comma 3 2 2 2 59 15" xfId="6878"/>
    <cellStyle name="Comma 3 2 2 2 59 16" xfId="6879"/>
    <cellStyle name="Comma 3 2 2 2 59 17" xfId="6880"/>
    <cellStyle name="Comma 3 2 2 2 59 18" xfId="6881"/>
    <cellStyle name="Comma 3 2 2 2 59 19" xfId="6882"/>
    <cellStyle name="Comma 3 2 2 2 59 2" xfId="6883"/>
    <cellStyle name="Comma 3 2 2 2 59 20" xfId="6884"/>
    <cellStyle name="Comma 3 2 2 2 59 21" xfId="6885"/>
    <cellStyle name="Comma 3 2 2 2 59 22" xfId="6886"/>
    <cellStyle name="Comma 3 2 2 2 59 3" xfId="6887"/>
    <cellStyle name="Comma 3 2 2 2 59 4" xfId="6888"/>
    <cellStyle name="Comma 3 2 2 2 59 5" xfId="6889"/>
    <cellStyle name="Comma 3 2 2 2 59 6" xfId="6890"/>
    <cellStyle name="Comma 3 2 2 2 59 7" xfId="6891"/>
    <cellStyle name="Comma 3 2 2 2 59 8" xfId="6892"/>
    <cellStyle name="Comma 3 2 2 2 59 9" xfId="6893"/>
    <cellStyle name="Comma 3 2 2 2 6" xfId="6894"/>
    <cellStyle name="Comma 3 2 2 2 6 10" xfId="6895"/>
    <cellStyle name="Comma 3 2 2 2 6 11" xfId="6896"/>
    <cellStyle name="Comma 3 2 2 2 6 12" xfId="6897"/>
    <cellStyle name="Comma 3 2 2 2 6 13" xfId="6898"/>
    <cellStyle name="Comma 3 2 2 2 6 14" xfId="6899"/>
    <cellStyle name="Comma 3 2 2 2 6 15" xfId="6900"/>
    <cellStyle name="Comma 3 2 2 2 6 16" xfId="6901"/>
    <cellStyle name="Comma 3 2 2 2 6 17" xfId="6902"/>
    <cellStyle name="Comma 3 2 2 2 6 18" xfId="6903"/>
    <cellStyle name="Comma 3 2 2 2 6 19" xfId="6904"/>
    <cellStyle name="Comma 3 2 2 2 6 2" xfId="6905"/>
    <cellStyle name="Comma 3 2 2 2 6 20" xfId="6906"/>
    <cellStyle name="Comma 3 2 2 2 6 21" xfId="6907"/>
    <cellStyle name="Comma 3 2 2 2 6 22" xfId="6908"/>
    <cellStyle name="Comma 3 2 2 2 6 3" xfId="6909"/>
    <cellStyle name="Comma 3 2 2 2 6 4" xfId="6910"/>
    <cellStyle name="Comma 3 2 2 2 6 5" xfId="6911"/>
    <cellStyle name="Comma 3 2 2 2 6 6" xfId="6912"/>
    <cellStyle name="Comma 3 2 2 2 6 7" xfId="6913"/>
    <cellStyle name="Comma 3 2 2 2 6 8" xfId="6914"/>
    <cellStyle name="Comma 3 2 2 2 6 9" xfId="6915"/>
    <cellStyle name="Comma 3 2 2 2 60" xfId="6916"/>
    <cellStyle name="Comma 3 2 2 2 60 10" xfId="6917"/>
    <cellStyle name="Comma 3 2 2 2 60 11" xfId="6918"/>
    <cellStyle name="Comma 3 2 2 2 60 12" xfId="6919"/>
    <cellStyle name="Comma 3 2 2 2 60 13" xfId="6920"/>
    <cellStyle name="Comma 3 2 2 2 60 14" xfId="6921"/>
    <cellStyle name="Comma 3 2 2 2 60 15" xfId="6922"/>
    <cellStyle name="Comma 3 2 2 2 60 16" xfId="6923"/>
    <cellStyle name="Comma 3 2 2 2 60 17" xfId="6924"/>
    <cellStyle name="Comma 3 2 2 2 60 18" xfId="6925"/>
    <cellStyle name="Comma 3 2 2 2 60 19" xfId="6926"/>
    <cellStyle name="Comma 3 2 2 2 60 2" xfId="6927"/>
    <cellStyle name="Comma 3 2 2 2 60 20" xfId="6928"/>
    <cellStyle name="Comma 3 2 2 2 60 21" xfId="6929"/>
    <cellStyle name="Comma 3 2 2 2 60 22" xfId="6930"/>
    <cellStyle name="Comma 3 2 2 2 60 3" xfId="6931"/>
    <cellStyle name="Comma 3 2 2 2 60 4" xfId="6932"/>
    <cellStyle name="Comma 3 2 2 2 60 5" xfId="6933"/>
    <cellStyle name="Comma 3 2 2 2 60 6" xfId="6934"/>
    <cellStyle name="Comma 3 2 2 2 60 7" xfId="6935"/>
    <cellStyle name="Comma 3 2 2 2 60 8" xfId="6936"/>
    <cellStyle name="Comma 3 2 2 2 60 9" xfId="6937"/>
    <cellStyle name="Comma 3 2 2 2 61" xfId="6938"/>
    <cellStyle name="Comma 3 2 2 2 61 10" xfId="6939"/>
    <cellStyle name="Comma 3 2 2 2 61 11" xfId="6940"/>
    <cellStyle name="Comma 3 2 2 2 61 12" xfId="6941"/>
    <cellStyle name="Comma 3 2 2 2 61 13" xfId="6942"/>
    <cellStyle name="Comma 3 2 2 2 61 14" xfId="6943"/>
    <cellStyle name="Comma 3 2 2 2 61 15" xfId="6944"/>
    <cellStyle name="Comma 3 2 2 2 61 16" xfId="6945"/>
    <cellStyle name="Comma 3 2 2 2 61 17" xfId="6946"/>
    <cellStyle name="Comma 3 2 2 2 61 18" xfId="6947"/>
    <cellStyle name="Comma 3 2 2 2 61 19" xfId="6948"/>
    <cellStyle name="Comma 3 2 2 2 61 2" xfId="6949"/>
    <cellStyle name="Comma 3 2 2 2 61 20" xfId="6950"/>
    <cellStyle name="Comma 3 2 2 2 61 21" xfId="6951"/>
    <cellStyle name="Comma 3 2 2 2 61 22" xfId="6952"/>
    <cellStyle name="Comma 3 2 2 2 61 3" xfId="6953"/>
    <cellStyle name="Comma 3 2 2 2 61 4" xfId="6954"/>
    <cellStyle name="Comma 3 2 2 2 61 5" xfId="6955"/>
    <cellStyle name="Comma 3 2 2 2 61 6" xfId="6956"/>
    <cellStyle name="Comma 3 2 2 2 61 7" xfId="6957"/>
    <cellStyle name="Comma 3 2 2 2 61 8" xfId="6958"/>
    <cellStyle name="Comma 3 2 2 2 61 9" xfId="6959"/>
    <cellStyle name="Comma 3 2 2 2 62" xfId="6960"/>
    <cellStyle name="Comma 3 2 2 2 62 10" xfId="6961"/>
    <cellStyle name="Comma 3 2 2 2 62 11" xfId="6962"/>
    <cellStyle name="Comma 3 2 2 2 62 12" xfId="6963"/>
    <cellStyle name="Comma 3 2 2 2 62 13" xfId="6964"/>
    <cellStyle name="Comma 3 2 2 2 62 14" xfId="6965"/>
    <cellStyle name="Comma 3 2 2 2 62 15" xfId="6966"/>
    <cellStyle name="Comma 3 2 2 2 62 16" xfId="6967"/>
    <cellStyle name="Comma 3 2 2 2 62 17" xfId="6968"/>
    <cellStyle name="Comma 3 2 2 2 62 18" xfId="6969"/>
    <cellStyle name="Comma 3 2 2 2 62 19" xfId="6970"/>
    <cellStyle name="Comma 3 2 2 2 62 2" xfId="6971"/>
    <cellStyle name="Comma 3 2 2 2 62 20" xfId="6972"/>
    <cellStyle name="Comma 3 2 2 2 62 21" xfId="6973"/>
    <cellStyle name="Comma 3 2 2 2 62 22" xfId="6974"/>
    <cellStyle name="Comma 3 2 2 2 62 3" xfId="6975"/>
    <cellStyle name="Comma 3 2 2 2 62 4" xfId="6976"/>
    <cellStyle name="Comma 3 2 2 2 62 5" xfId="6977"/>
    <cellStyle name="Comma 3 2 2 2 62 6" xfId="6978"/>
    <cellStyle name="Comma 3 2 2 2 62 7" xfId="6979"/>
    <cellStyle name="Comma 3 2 2 2 62 8" xfId="6980"/>
    <cellStyle name="Comma 3 2 2 2 62 9" xfId="6981"/>
    <cellStyle name="Comma 3 2 2 2 63" xfId="6982"/>
    <cellStyle name="Comma 3 2 2 2 63 10" xfId="6983"/>
    <cellStyle name="Comma 3 2 2 2 63 11" xfId="6984"/>
    <cellStyle name="Comma 3 2 2 2 63 12" xfId="6985"/>
    <cellStyle name="Comma 3 2 2 2 63 13" xfId="6986"/>
    <cellStyle name="Comma 3 2 2 2 63 14" xfId="6987"/>
    <cellStyle name="Comma 3 2 2 2 63 15" xfId="6988"/>
    <cellStyle name="Comma 3 2 2 2 63 16" xfId="6989"/>
    <cellStyle name="Comma 3 2 2 2 63 17" xfId="6990"/>
    <cellStyle name="Comma 3 2 2 2 63 18" xfId="6991"/>
    <cellStyle name="Comma 3 2 2 2 63 19" xfId="6992"/>
    <cellStyle name="Comma 3 2 2 2 63 2" xfId="6993"/>
    <cellStyle name="Comma 3 2 2 2 63 20" xfId="6994"/>
    <cellStyle name="Comma 3 2 2 2 63 21" xfId="6995"/>
    <cellStyle name="Comma 3 2 2 2 63 22" xfId="6996"/>
    <cellStyle name="Comma 3 2 2 2 63 3" xfId="6997"/>
    <cellStyle name="Comma 3 2 2 2 63 4" xfId="6998"/>
    <cellStyle name="Comma 3 2 2 2 63 5" xfId="6999"/>
    <cellStyle name="Comma 3 2 2 2 63 6" xfId="7000"/>
    <cellStyle name="Comma 3 2 2 2 63 7" xfId="7001"/>
    <cellStyle name="Comma 3 2 2 2 63 8" xfId="7002"/>
    <cellStyle name="Comma 3 2 2 2 63 9" xfId="7003"/>
    <cellStyle name="Comma 3 2 2 2 64" xfId="7004"/>
    <cellStyle name="Comma 3 2 2 2 64 10" xfId="7005"/>
    <cellStyle name="Comma 3 2 2 2 64 11" xfId="7006"/>
    <cellStyle name="Comma 3 2 2 2 64 12" xfId="7007"/>
    <cellStyle name="Comma 3 2 2 2 64 13" xfId="7008"/>
    <cellStyle name="Comma 3 2 2 2 64 14" xfId="7009"/>
    <cellStyle name="Comma 3 2 2 2 64 15" xfId="7010"/>
    <cellStyle name="Comma 3 2 2 2 64 16" xfId="7011"/>
    <cellStyle name="Comma 3 2 2 2 64 17" xfId="7012"/>
    <cellStyle name="Comma 3 2 2 2 64 18" xfId="7013"/>
    <cellStyle name="Comma 3 2 2 2 64 19" xfId="7014"/>
    <cellStyle name="Comma 3 2 2 2 64 2" xfId="7015"/>
    <cellStyle name="Comma 3 2 2 2 64 20" xfId="7016"/>
    <cellStyle name="Comma 3 2 2 2 64 21" xfId="7017"/>
    <cellStyle name="Comma 3 2 2 2 64 22" xfId="7018"/>
    <cellStyle name="Comma 3 2 2 2 64 3" xfId="7019"/>
    <cellStyle name="Comma 3 2 2 2 64 4" xfId="7020"/>
    <cellStyle name="Comma 3 2 2 2 64 5" xfId="7021"/>
    <cellStyle name="Comma 3 2 2 2 64 6" xfId="7022"/>
    <cellStyle name="Comma 3 2 2 2 64 7" xfId="7023"/>
    <cellStyle name="Comma 3 2 2 2 64 8" xfId="7024"/>
    <cellStyle name="Comma 3 2 2 2 64 9" xfId="7025"/>
    <cellStyle name="Comma 3 2 2 2 65" xfId="7026"/>
    <cellStyle name="Comma 3 2 2 2 65 10" xfId="7027"/>
    <cellStyle name="Comma 3 2 2 2 65 11" xfId="7028"/>
    <cellStyle name="Comma 3 2 2 2 65 12" xfId="7029"/>
    <cellStyle name="Comma 3 2 2 2 65 13" xfId="7030"/>
    <cellStyle name="Comma 3 2 2 2 65 14" xfId="7031"/>
    <cellStyle name="Comma 3 2 2 2 65 15" xfId="7032"/>
    <cellStyle name="Comma 3 2 2 2 65 16" xfId="7033"/>
    <cellStyle name="Comma 3 2 2 2 65 17" xfId="7034"/>
    <cellStyle name="Comma 3 2 2 2 65 18" xfId="7035"/>
    <cellStyle name="Comma 3 2 2 2 65 19" xfId="7036"/>
    <cellStyle name="Comma 3 2 2 2 65 2" xfId="7037"/>
    <cellStyle name="Comma 3 2 2 2 65 20" xfId="7038"/>
    <cellStyle name="Comma 3 2 2 2 65 21" xfId="7039"/>
    <cellStyle name="Comma 3 2 2 2 65 22" xfId="7040"/>
    <cellStyle name="Comma 3 2 2 2 65 3" xfId="7041"/>
    <cellStyle name="Comma 3 2 2 2 65 4" xfId="7042"/>
    <cellStyle name="Comma 3 2 2 2 65 5" xfId="7043"/>
    <cellStyle name="Comma 3 2 2 2 65 6" xfId="7044"/>
    <cellStyle name="Comma 3 2 2 2 65 7" xfId="7045"/>
    <cellStyle name="Comma 3 2 2 2 65 8" xfId="7046"/>
    <cellStyle name="Comma 3 2 2 2 65 9" xfId="7047"/>
    <cellStyle name="Comma 3 2 2 2 66" xfId="7048"/>
    <cellStyle name="Comma 3 2 2 2 66 10" xfId="7049"/>
    <cellStyle name="Comma 3 2 2 2 66 11" xfId="7050"/>
    <cellStyle name="Comma 3 2 2 2 66 12" xfId="7051"/>
    <cellStyle name="Comma 3 2 2 2 66 13" xfId="7052"/>
    <cellStyle name="Comma 3 2 2 2 66 14" xfId="7053"/>
    <cellStyle name="Comma 3 2 2 2 66 15" xfId="7054"/>
    <cellStyle name="Comma 3 2 2 2 66 16" xfId="7055"/>
    <cellStyle name="Comma 3 2 2 2 66 17" xfId="7056"/>
    <cellStyle name="Comma 3 2 2 2 66 18" xfId="7057"/>
    <cellStyle name="Comma 3 2 2 2 66 19" xfId="7058"/>
    <cellStyle name="Comma 3 2 2 2 66 2" xfId="7059"/>
    <cellStyle name="Comma 3 2 2 2 66 20" xfId="7060"/>
    <cellStyle name="Comma 3 2 2 2 66 21" xfId="7061"/>
    <cellStyle name="Comma 3 2 2 2 66 22" xfId="7062"/>
    <cellStyle name="Comma 3 2 2 2 66 3" xfId="7063"/>
    <cellStyle name="Comma 3 2 2 2 66 4" xfId="7064"/>
    <cellStyle name="Comma 3 2 2 2 66 5" xfId="7065"/>
    <cellStyle name="Comma 3 2 2 2 66 6" xfId="7066"/>
    <cellStyle name="Comma 3 2 2 2 66 7" xfId="7067"/>
    <cellStyle name="Comma 3 2 2 2 66 8" xfId="7068"/>
    <cellStyle name="Comma 3 2 2 2 66 9" xfId="7069"/>
    <cellStyle name="Comma 3 2 2 2 67" xfId="7070"/>
    <cellStyle name="Comma 3 2 2 2 67 10" xfId="7071"/>
    <cellStyle name="Comma 3 2 2 2 67 11" xfId="7072"/>
    <cellStyle name="Comma 3 2 2 2 67 12" xfId="7073"/>
    <cellStyle name="Comma 3 2 2 2 67 13" xfId="7074"/>
    <cellStyle name="Comma 3 2 2 2 67 14" xfId="7075"/>
    <cellStyle name="Comma 3 2 2 2 67 15" xfId="7076"/>
    <cellStyle name="Comma 3 2 2 2 67 16" xfId="7077"/>
    <cellStyle name="Comma 3 2 2 2 67 17" xfId="7078"/>
    <cellStyle name="Comma 3 2 2 2 67 18" xfId="7079"/>
    <cellStyle name="Comma 3 2 2 2 67 19" xfId="7080"/>
    <cellStyle name="Comma 3 2 2 2 67 2" xfId="7081"/>
    <cellStyle name="Comma 3 2 2 2 67 20" xfId="7082"/>
    <cellStyle name="Comma 3 2 2 2 67 21" xfId="7083"/>
    <cellStyle name="Comma 3 2 2 2 67 22" xfId="7084"/>
    <cellStyle name="Comma 3 2 2 2 67 3" xfId="7085"/>
    <cellStyle name="Comma 3 2 2 2 67 4" xfId="7086"/>
    <cellStyle name="Comma 3 2 2 2 67 5" xfId="7087"/>
    <cellStyle name="Comma 3 2 2 2 67 6" xfId="7088"/>
    <cellStyle name="Comma 3 2 2 2 67 7" xfId="7089"/>
    <cellStyle name="Comma 3 2 2 2 67 8" xfId="7090"/>
    <cellStyle name="Comma 3 2 2 2 67 9" xfId="7091"/>
    <cellStyle name="Comma 3 2 2 2 68" xfId="7092"/>
    <cellStyle name="Comma 3 2 2 2 68 10" xfId="7093"/>
    <cellStyle name="Comma 3 2 2 2 68 11" xfId="7094"/>
    <cellStyle name="Comma 3 2 2 2 68 12" xfId="7095"/>
    <cellStyle name="Comma 3 2 2 2 68 13" xfId="7096"/>
    <cellStyle name="Comma 3 2 2 2 68 14" xfId="7097"/>
    <cellStyle name="Comma 3 2 2 2 68 15" xfId="7098"/>
    <cellStyle name="Comma 3 2 2 2 68 16" xfId="7099"/>
    <cellStyle name="Comma 3 2 2 2 68 17" xfId="7100"/>
    <cellStyle name="Comma 3 2 2 2 68 18" xfId="7101"/>
    <cellStyle name="Comma 3 2 2 2 68 19" xfId="7102"/>
    <cellStyle name="Comma 3 2 2 2 68 2" xfId="7103"/>
    <cellStyle name="Comma 3 2 2 2 68 20" xfId="7104"/>
    <cellStyle name="Comma 3 2 2 2 68 21" xfId="7105"/>
    <cellStyle name="Comma 3 2 2 2 68 22" xfId="7106"/>
    <cellStyle name="Comma 3 2 2 2 68 3" xfId="7107"/>
    <cellStyle name="Comma 3 2 2 2 68 4" xfId="7108"/>
    <cellStyle name="Comma 3 2 2 2 68 5" xfId="7109"/>
    <cellStyle name="Comma 3 2 2 2 68 6" xfId="7110"/>
    <cellStyle name="Comma 3 2 2 2 68 7" xfId="7111"/>
    <cellStyle name="Comma 3 2 2 2 68 8" xfId="7112"/>
    <cellStyle name="Comma 3 2 2 2 68 9" xfId="7113"/>
    <cellStyle name="Comma 3 2 2 2 69" xfId="7114"/>
    <cellStyle name="Comma 3 2 2 2 69 10" xfId="7115"/>
    <cellStyle name="Comma 3 2 2 2 69 11" xfId="7116"/>
    <cellStyle name="Comma 3 2 2 2 69 12" xfId="7117"/>
    <cellStyle name="Comma 3 2 2 2 69 13" xfId="7118"/>
    <cellStyle name="Comma 3 2 2 2 69 14" xfId="7119"/>
    <cellStyle name="Comma 3 2 2 2 69 15" xfId="7120"/>
    <cellStyle name="Comma 3 2 2 2 69 16" xfId="7121"/>
    <cellStyle name="Comma 3 2 2 2 69 17" xfId="7122"/>
    <cellStyle name="Comma 3 2 2 2 69 18" xfId="7123"/>
    <cellStyle name="Comma 3 2 2 2 69 19" xfId="7124"/>
    <cellStyle name="Comma 3 2 2 2 69 2" xfId="7125"/>
    <cellStyle name="Comma 3 2 2 2 69 20" xfId="7126"/>
    <cellStyle name="Comma 3 2 2 2 69 21" xfId="7127"/>
    <cellStyle name="Comma 3 2 2 2 69 22" xfId="7128"/>
    <cellStyle name="Comma 3 2 2 2 69 3" xfId="7129"/>
    <cellStyle name="Comma 3 2 2 2 69 4" xfId="7130"/>
    <cellStyle name="Comma 3 2 2 2 69 5" xfId="7131"/>
    <cellStyle name="Comma 3 2 2 2 69 6" xfId="7132"/>
    <cellStyle name="Comma 3 2 2 2 69 7" xfId="7133"/>
    <cellStyle name="Comma 3 2 2 2 69 8" xfId="7134"/>
    <cellStyle name="Comma 3 2 2 2 69 9" xfId="7135"/>
    <cellStyle name="Comma 3 2 2 2 7" xfId="7136"/>
    <cellStyle name="Comma 3 2 2 2 7 10" xfId="7137"/>
    <cellStyle name="Comma 3 2 2 2 7 11" xfId="7138"/>
    <cellStyle name="Comma 3 2 2 2 7 12" xfId="7139"/>
    <cellStyle name="Comma 3 2 2 2 7 13" xfId="7140"/>
    <cellStyle name="Comma 3 2 2 2 7 14" xfId="7141"/>
    <cellStyle name="Comma 3 2 2 2 7 15" xfId="7142"/>
    <cellStyle name="Comma 3 2 2 2 7 16" xfId="7143"/>
    <cellStyle name="Comma 3 2 2 2 7 17" xfId="7144"/>
    <cellStyle name="Comma 3 2 2 2 7 18" xfId="7145"/>
    <cellStyle name="Comma 3 2 2 2 7 19" xfId="7146"/>
    <cellStyle name="Comma 3 2 2 2 7 2" xfId="7147"/>
    <cellStyle name="Comma 3 2 2 2 7 20" xfId="7148"/>
    <cellStyle name="Comma 3 2 2 2 7 21" xfId="7149"/>
    <cellStyle name="Comma 3 2 2 2 7 22" xfId="7150"/>
    <cellStyle name="Comma 3 2 2 2 7 3" xfId="7151"/>
    <cellStyle name="Comma 3 2 2 2 7 4" xfId="7152"/>
    <cellStyle name="Comma 3 2 2 2 7 5" xfId="7153"/>
    <cellStyle name="Comma 3 2 2 2 7 6" xfId="7154"/>
    <cellStyle name="Comma 3 2 2 2 7 7" xfId="7155"/>
    <cellStyle name="Comma 3 2 2 2 7 8" xfId="7156"/>
    <cellStyle name="Comma 3 2 2 2 7 9" xfId="7157"/>
    <cellStyle name="Comma 3 2 2 2 70" xfId="7158"/>
    <cellStyle name="Comma 3 2 2 2 70 10" xfId="7159"/>
    <cellStyle name="Comma 3 2 2 2 70 11" xfId="7160"/>
    <cellStyle name="Comma 3 2 2 2 70 12" xfId="7161"/>
    <cellStyle name="Comma 3 2 2 2 70 13" xfId="7162"/>
    <cellStyle name="Comma 3 2 2 2 70 14" xfId="7163"/>
    <cellStyle name="Comma 3 2 2 2 70 15" xfId="7164"/>
    <cellStyle name="Comma 3 2 2 2 70 16" xfId="7165"/>
    <cellStyle name="Comma 3 2 2 2 70 17" xfId="7166"/>
    <cellStyle name="Comma 3 2 2 2 70 18" xfId="7167"/>
    <cellStyle name="Comma 3 2 2 2 70 19" xfId="7168"/>
    <cellStyle name="Comma 3 2 2 2 70 2" xfId="7169"/>
    <cellStyle name="Comma 3 2 2 2 70 20" xfId="7170"/>
    <cellStyle name="Comma 3 2 2 2 70 21" xfId="7171"/>
    <cellStyle name="Comma 3 2 2 2 70 22" xfId="7172"/>
    <cellStyle name="Comma 3 2 2 2 70 3" xfId="7173"/>
    <cellStyle name="Comma 3 2 2 2 70 4" xfId="7174"/>
    <cellStyle name="Comma 3 2 2 2 70 5" xfId="7175"/>
    <cellStyle name="Comma 3 2 2 2 70 6" xfId="7176"/>
    <cellStyle name="Comma 3 2 2 2 70 7" xfId="7177"/>
    <cellStyle name="Comma 3 2 2 2 70 8" xfId="7178"/>
    <cellStyle name="Comma 3 2 2 2 70 9" xfId="7179"/>
    <cellStyle name="Comma 3 2 2 2 71" xfId="7180"/>
    <cellStyle name="Comma 3 2 2 2 71 10" xfId="7181"/>
    <cellStyle name="Comma 3 2 2 2 71 11" xfId="7182"/>
    <cellStyle name="Comma 3 2 2 2 71 12" xfId="7183"/>
    <cellStyle name="Comma 3 2 2 2 71 13" xfId="7184"/>
    <cellStyle name="Comma 3 2 2 2 71 14" xfId="7185"/>
    <cellStyle name="Comma 3 2 2 2 71 15" xfId="7186"/>
    <cellStyle name="Comma 3 2 2 2 71 16" xfId="7187"/>
    <cellStyle name="Comma 3 2 2 2 71 17" xfId="7188"/>
    <cellStyle name="Comma 3 2 2 2 71 18" xfId="7189"/>
    <cellStyle name="Comma 3 2 2 2 71 19" xfId="7190"/>
    <cellStyle name="Comma 3 2 2 2 71 2" xfId="7191"/>
    <cellStyle name="Comma 3 2 2 2 71 20" xfId="7192"/>
    <cellStyle name="Comma 3 2 2 2 71 21" xfId="7193"/>
    <cellStyle name="Comma 3 2 2 2 71 22" xfId="7194"/>
    <cellStyle name="Comma 3 2 2 2 71 3" xfId="7195"/>
    <cellStyle name="Comma 3 2 2 2 71 4" xfId="7196"/>
    <cellStyle name="Comma 3 2 2 2 71 5" xfId="7197"/>
    <cellStyle name="Comma 3 2 2 2 71 6" xfId="7198"/>
    <cellStyle name="Comma 3 2 2 2 71 7" xfId="7199"/>
    <cellStyle name="Comma 3 2 2 2 71 8" xfId="7200"/>
    <cellStyle name="Comma 3 2 2 2 71 9" xfId="7201"/>
    <cellStyle name="Comma 3 2 2 2 72" xfId="7202"/>
    <cellStyle name="Comma 3 2 2 2 72 10" xfId="7203"/>
    <cellStyle name="Comma 3 2 2 2 72 11" xfId="7204"/>
    <cellStyle name="Comma 3 2 2 2 72 12" xfId="7205"/>
    <cellStyle name="Comma 3 2 2 2 72 13" xfId="7206"/>
    <cellStyle name="Comma 3 2 2 2 72 14" xfId="7207"/>
    <cellStyle name="Comma 3 2 2 2 72 15" xfId="7208"/>
    <cellStyle name="Comma 3 2 2 2 72 16" xfId="7209"/>
    <cellStyle name="Comma 3 2 2 2 72 17" xfId="7210"/>
    <cellStyle name="Comma 3 2 2 2 72 18" xfId="7211"/>
    <cellStyle name="Comma 3 2 2 2 72 19" xfId="7212"/>
    <cellStyle name="Comma 3 2 2 2 72 2" xfId="7213"/>
    <cellStyle name="Comma 3 2 2 2 72 20" xfId="7214"/>
    <cellStyle name="Comma 3 2 2 2 72 21" xfId="7215"/>
    <cellStyle name="Comma 3 2 2 2 72 22" xfId="7216"/>
    <cellStyle name="Comma 3 2 2 2 72 3" xfId="7217"/>
    <cellStyle name="Comma 3 2 2 2 72 4" xfId="7218"/>
    <cellStyle name="Comma 3 2 2 2 72 5" xfId="7219"/>
    <cellStyle name="Comma 3 2 2 2 72 6" xfId="7220"/>
    <cellStyle name="Comma 3 2 2 2 72 7" xfId="7221"/>
    <cellStyle name="Comma 3 2 2 2 72 8" xfId="7222"/>
    <cellStyle name="Comma 3 2 2 2 72 9" xfId="7223"/>
    <cellStyle name="Comma 3 2 2 2 73" xfId="7224"/>
    <cellStyle name="Comma 3 2 2 2 73 10" xfId="7225"/>
    <cellStyle name="Comma 3 2 2 2 73 11" xfId="7226"/>
    <cellStyle name="Comma 3 2 2 2 73 12" xfId="7227"/>
    <cellStyle name="Comma 3 2 2 2 73 13" xfId="7228"/>
    <cellStyle name="Comma 3 2 2 2 73 14" xfId="7229"/>
    <cellStyle name="Comma 3 2 2 2 73 15" xfId="7230"/>
    <cellStyle name="Comma 3 2 2 2 73 16" xfId="7231"/>
    <cellStyle name="Comma 3 2 2 2 73 17" xfId="7232"/>
    <cellStyle name="Comma 3 2 2 2 73 18" xfId="7233"/>
    <cellStyle name="Comma 3 2 2 2 73 19" xfId="7234"/>
    <cellStyle name="Comma 3 2 2 2 73 2" xfId="7235"/>
    <cellStyle name="Comma 3 2 2 2 73 20" xfId="7236"/>
    <cellStyle name="Comma 3 2 2 2 73 21" xfId="7237"/>
    <cellStyle name="Comma 3 2 2 2 73 22" xfId="7238"/>
    <cellStyle name="Comma 3 2 2 2 73 3" xfId="7239"/>
    <cellStyle name="Comma 3 2 2 2 73 4" xfId="7240"/>
    <cellStyle name="Comma 3 2 2 2 73 5" xfId="7241"/>
    <cellStyle name="Comma 3 2 2 2 73 6" xfId="7242"/>
    <cellStyle name="Comma 3 2 2 2 73 7" xfId="7243"/>
    <cellStyle name="Comma 3 2 2 2 73 8" xfId="7244"/>
    <cellStyle name="Comma 3 2 2 2 73 9" xfId="7245"/>
    <cellStyle name="Comma 3 2 2 2 74" xfId="7246"/>
    <cellStyle name="Comma 3 2 2 2 74 10" xfId="7247"/>
    <cellStyle name="Comma 3 2 2 2 74 11" xfId="7248"/>
    <cellStyle name="Comma 3 2 2 2 74 12" xfId="7249"/>
    <cellStyle name="Comma 3 2 2 2 74 13" xfId="7250"/>
    <cellStyle name="Comma 3 2 2 2 74 14" xfId="7251"/>
    <cellStyle name="Comma 3 2 2 2 74 15" xfId="7252"/>
    <cellStyle name="Comma 3 2 2 2 74 16" xfId="7253"/>
    <cellStyle name="Comma 3 2 2 2 74 17" xfId="7254"/>
    <cellStyle name="Comma 3 2 2 2 74 18" xfId="7255"/>
    <cellStyle name="Comma 3 2 2 2 74 19" xfId="7256"/>
    <cellStyle name="Comma 3 2 2 2 74 2" xfId="7257"/>
    <cellStyle name="Comma 3 2 2 2 74 20" xfId="7258"/>
    <cellStyle name="Comma 3 2 2 2 74 21" xfId="7259"/>
    <cellStyle name="Comma 3 2 2 2 74 22" xfId="7260"/>
    <cellStyle name="Comma 3 2 2 2 74 3" xfId="7261"/>
    <cellStyle name="Comma 3 2 2 2 74 4" xfId="7262"/>
    <cellStyle name="Comma 3 2 2 2 74 5" xfId="7263"/>
    <cellStyle name="Comma 3 2 2 2 74 6" xfId="7264"/>
    <cellStyle name="Comma 3 2 2 2 74 7" xfId="7265"/>
    <cellStyle name="Comma 3 2 2 2 74 8" xfId="7266"/>
    <cellStyle name="Comma 3 2 2 2 74 9" xfId="7267"/>
    <cellStyle name="Comma 3 2 2 2 75" xfId="7268"/>
    <cellStyle name="Comma 3 2 2 2 75 10" xfId="7269"/>
    <cellStyle name="Comma 3 2 2 2 75 11" xfId="7270"/>
    <cellStyle name="Comma 3 2 2 2 75 12" xfId="7271"/>
    <cellStyle name="Comma 3 2 2 2 75 13" xfId="7272"/>
    <cellStyle name="Comma 3 2 2 2 75 14" xfId="7273"/>
    <cellStyle name="Comma 3 2 2 2 75 15" xfId="7274"/>
    <cellStyle name="Comma 3 2 2 2 75 16" xfId="7275"/>
    <cellStyle name="Comma 3 2 2 2 75 17" xfId="7276"/>
    <cellStyle name="Comma 3 2 2 2 75 18" xfId="7277"/>
    <cellStyle name="Comma 3 2 2 2 75 19" xfId="7278"/>
    <cellStyle name="Comma 3 2 2 2 75 2" xfId="7279"/>
    <cellStyle name="Comma 3 2 2 2 75 20" xfId="7280"/>
    <cellStyle name="Comma 3 2 2 2 75 21" xfId="7281"/>
    <cellStyle name="Comma 3 2 2 2 75 22" xfId="7282"/>
    <cellStyle name="Comma 3 2 2 2 75 3" xfId="7283"/>
    <cellStyle name="Comma 3 2 2 2 75 4" xfId="7284"/>
    <cellStyle name="Comma 3 2 2 2 75 5" xfId="7285"/>
    <cellStyle name="Comma 3 2 2 2 75 6" xfId="7286"/>
    <cellStyle name="Comma 3 2 2 2 75 7" xfId="7287"/>
    <cellStyle name="Comma 3 2 2 2 75 8" xfId="7288"/>
    <cellStyle name="Comma 3 2 2 2 75 9" xfId="7289"/>
    <cellStyle name="Comma 3 2 2 2 76" xfId="7290"/>
    <cellStyle name="Comma 3 2 2 2 76 10" xfId="7291"/>
    <cellStyle name="Comma 3 2 2 2 76 11" xfId="7292"/>
    <cellStyle name="Comma 3 2 2 2 76 12" xfId="7293"/>
    <cellStyle name="Comma 3 2 2 2 76 13" xfId="7294"/>
    <cellStyle name="Comma 3 2 2 2 76 14" xfId="7295"/>
    <cellStyle name="Comma 3 2 2 2 76 15" xfId="7296"/>
    <cellStyle name="Comma 3 2 2 2 76 16" xfId="7297"/>
    <cellStyle name="Comma 3 2 2 2 76 17" xfId="7298"/>
    <cellStyle name="Comma 3 2 2 2 76 18" xfId="7299"/>
    <cellStyle name="Comma 3 2 2 2 76 19" xfId="7300"/>
    <cellStyle name="Comma 3 2 2 2 76 2" xfId="7301"/>
    <cellStyle name="Comma 3 2 2 2 76 20" xfId="7302"/>
    <cellStyle name="Comma 3 2 2 2 76 21" xfId="7303"/>
    <cellStyle name="Comma 3 2 2 2 76 22" xfId="7304"/>
    <cellStyle name="Comma 3 2 2 2 76 3" xfId="7305"/>
    <cellStyle name="Comma 3 2 2 2 76 4" xfId="7306"/>
    <cellStyle name="Comma 3 2 2 2 76 5" xfId="7307"/>
    <cellStyle name="Comma 3 2 2 2 76 6" xfId="7308"/>
    <cellStyle name="Comma 3 2 2 2 76 7" xfId="7309"/>
    <cellStyle name="Comma 3 2 2 2 76 8" xfId="7310"/>
    <cellStyle name="Comma 3 2 2 2 76 9" xfId="7311"/>
    <cellStyle name="Comma 3 2 2 2 77" xfId="7312"/>
    <cellStyle name="Comma 3 2 2 2 77 10" xfId="7313"/>
    <cellStyle name="Comma 3 2 2 2 77 11" xfId="7314"/>
    <cellStyle name="Comma 3 2 2 2 77 12" xfId="7315"/>
    <cellStyle name="Comma 3 2 2 2 77 13" xfId="7316"/>
    <cellStyle name="Comma 3 2 2 2 77 14" xfId="7317"/>
    <cellStyle name="Comma 3 2 2 2 77 15" xfId="7318"/>
    <cellStyle name="Comma 3 2 2 2 77 16" xfId="7319"/>
    <cellStyle name="Comma 3 2 2 2 77 17" xfId="7320"/>
    <cellStyle name="Comma 3 2 2 2 77 18" xfId="7321"/>
    <cellStyle name="Comma 3 2 2 2 77 19" xfId="7322"/>
    <cellStyle name="Comma 3 2 2 2 77 2" xfId="7323"/>
    <cellStyle name="Comma 3 2 2 2 77 20" xfId="7324"/>
    <cellStyle name="Comma 3 2 2 2 77 21" xfId="7325"/>
    <cellStyle name="Comma 3 2 2 2 77 22" xfId="7326"/>
    <cellStyle name="Comma 3 2 2 2 77 3" xfId="7327"/>
    <cellStyle name="Comma 3 2 2 2 77 4" xfId="7328"/>
    <cellStyle name="Comma 3 2 2 2 77 5" xfId="7329"/>
    <cellStyle name="Comma 3 2 2 2 77 6" xfId="7330"/>
    <cellStyle name="Comma 3 2 2 2 77 7" xfId="7331"/>
    <cellStyle name="Comma 3 2 2 2 77 8" xfId="7332"/>
    <cellStyle name="Comma 3 2 2 2 77 9" xfId="7333"/>
    <cellStyle name="Comma 3 2 2 2 78" xfId="7334"/>
    <cellStyle name="Comma 3 2 2 2 78 10" xfId="7335"/>
    <cellStyle name="Comma 3 2 2 2 78 11" xfId="7336"/>
    <cellStyle name="Comma 3 2 2 2 78 12" xfId="7337"/>
    <cellStyle name="Comma 3 2 2 2 78 13" xfId="7338"/>
    <cellStyle name="Comma 3 2 2 2 78 14" xfId="7339"/>
    <cellStyle name="Comma 3 2 2 2 78 15" xfId="7340"/>
    <cellStyle name="Comma 3 2 2 2 78 16" xfId="7341"/>
    <cellStyle name="Comma 3 2 2 2 78 17" xfId="7342"/>
    <cellStyle name="Comma 3 2 2 2 78 18" xfId="7343"/>
    <cellStyle name="Comma 3 2 2 2 78 19" xfId="7344"/>
    <cellStyle name="Comma 3 2 2 2 78 2" xfId="7345"/>
    <cellStyle name="Comma 3 2 2 2 78 20" xfId="7346"/>
    <cellStyle name="Comma 3 2 2 2 78 21" xfId="7347"/>
    <cellStyle name="Comma 3 2 2 2 78 22" xfId="7348"/>
    <cellStyle name="Comma 3 2 2 2 78 3" xfId="7349"/>
    <cellStyle name="Comma 3 2 2 2 78 4" xfId="7350"/>
    <cellStyle name="Comma 3 2 2 2 78 5" xfId="7351"/>
    <cellStyle name="Comma 3 2 2 2 78 6" xfId="7352"/>
    <cellStyle name="Comma 3 2 2 2 78 7" xfId="7353"/>
    <cellStyle name="Comma 3 2 2 2 78 8" xfId="7354"/>
    <cellStyle name="Comma 3 2 2 2 78 9" xfId="7355"/>
    <cellStyle name="Comma 3 2 2 2 79" xfId="7356"/>
    <cellStyle name="Comma 3 2 2 2 79 10" xfId="7357"/>
    <cellStyle name="Comma 3 2 2 2 79 11" xfId="7358"/>
    <cellStyle name="Comma 3 2 2 2 79 12" xfId="7359"/>
    <cellStyle name="Comma 3 2 2 2 79 13" xfId="7360"/>
    <cellStyle name="Comma 3 2 2 2 79 14" xfId="7361"/>
    <cellStyle name="Comma 3 2 2 2 79 15" xfId="7362"/>
    <cellStyle name="Comma 3 2 2 2 79 16" xfId="7363"/>
    <cellStyle name="Comma 3 2 2 2 79 17" xfId="7364"/>
    <cellStyle name="Comma 3 2 2 2 79 18" xfId="7365"/>
    <cellStyle name="Comma 3 2 2 2 79 19" xfId="7366"/>
    <cellStyle name="Comma 3 2 2 2 79 2" xfId="7367"/>
    <cellStyle name="Comma 3 2 2 2 79 20" xfId="7368"/>
    <cellStyle name="Comma 3 2 2 2 79 21" xfId="7369"/>
    <cellStyle name="Comma 3 2 2 2 79 22" xfId="7370"/>
    <cellStyle name="Comma 3 2 2 2 79 3" xfId="7371"/>
    <cellStyle name="Comma 3 2 2 2 79 4" xfId="7372"/>
    <cellStyle name="Comma 3 2 2 2 79 5" xfId="7373"/>
    <cellStyle name="Comma 3 2 2 2 79 6" xfId="7374"/>
    <cellStyle name="Comma 3 2 2 2 79 7" xfId="7375"/>
    <cellStyle name="Comma 3 2 2 2 79 8" xfId="7376"/>
    <cellStyle name="Comma 3 2 2 2 79 9" xfId="7377"/>
    <cellStyle name="Comma 3 2 2 2 8" xfId="7378"/>
    <cellStyle name="Comma 3 2 2 2 8 10" xfId="7379"/>
    <cellStyle name="Comma 3 2 2 2 8 11" xfId="7380"/>
    <cellStyle name="Comma 3 2 2 2 8 12" xfId="7381"/>
    <cellStyle name="Comma 3 2 2 2 8 13" xfId="7382"/>
    <cellStyle name="Comma 3 2 2 2 8 14" xfId="7383"/>
    <cellStyle name="Comma 3 2 2 2 8 15" xfId="7384"/>
    <cellStyle name="Comma 3 2 2 2 8 16" xfId="7385"/>
    <cellStyle name="Comma 3 2 2 2 8 17" xfId="7386"/>
    <cellStyle name="Comma 3 2 2 2 8 18" xfId="7387"/>
    <cellStyle name="Comma 3 2 2 2 8 19" xfId="7388"/>
    <cellStyle name="Comma 3 2 2 2 8 2" xfId="7389"/>
    <cellStyle name="Comma 3 2 2 2 8 20" xfId="7390"/>
    <cellStyle name="Comma 3 2 2 2 8 21" xfId="7391"/>
    <cellStyle name="Comma 3 2 2 2 8 22" xfId="7392"/>
    <cellStyle name="Comma 3 2 2 2 8 3" xfId="7393"/>
    <cellStyle name="Comma 3 2 2 2 8 4" xfId="7394"/>
    <cellStyle name="Comma 3 2 2 2 8 5" xfId="7395"/>
    <cellStyle name="Comma 3 2 2 2 8 6" xfId="7396"/>
    <cellStyle name="Comma 3 2 2 2 8 7" xfId="7397"/>
    <cellStyle name="Comma 3 2 2 2 8 8" xfId="7398"/>
    <cellStyle name="Comma 3 2 2 2 8 9" xfId="7399"/>
    <cellStyle name="Comma 3 2 2 2 80" xfId="7400"/>
    <cellStyle name="Comma 3 2 2 2 80 10" xfId="7401"/>
    <cellStyle name="Comma 3 2 2 2 80 11" xfId="7402"/>
    <cellStyle name="Comma 3 2 2 2 80 12" xfId="7403"/>
    <cellStyle name="Comma 3 2 2 2 80 13" xfId="7404"/>
    <cellStyle name="Comma 3 2 2 2 80 14" xfId="7405"/>
    <cellStyle name="Comma 3 2 2 2 80 15" xfId="7406"/>
    <cellStyle name="Comma 3 2 2 2 80 16" xfId="7407"/>
    <cellStyle name="Comma 3 2 2 2 80 17" xfId="7408"/>
    <cellStyle name="Comma 3 2 2 2 80 18" xfId="7409"/>
    <cellStyle name="Comma 3 2 2 2 80 19" xfId="7410"/>
    <cellStyle name="Comma 3 2 2 2 80 2" xfId="7411"/>
    <cellStyle name="Comma 3 2 2 2 80 20" xfId="7412"/>
    <cellStyle name="Comma 3 2 2 2 80 21" xfId="7413"/>
    <cellStyle name="Comma 3 2 2 2 80 22" xfId="7414"/>
    <cellStyle name="Comma 3 2 2 2 80 3" xfId="7415"/>
    <cellStyle name="Comma 3 2 2 2 80 4" xfId="7416"/>
    <cellStyle name="Comma 3 2 2 2 80 5" xfId="7417"/>
    <cellStyle name="Comma 3 2 2 2 80 6" xfId="7418"/>
    <cellStyle name="Comma 3 2 2 2 80 7" xfId="7419"/>
    <cellStyle name="Comma 3 2 2 2 80 8" xfId="7420"/>
    <cellStyle name="Comma 3 2 2 2 80 9" xfId="7421"/>
    <cellStyle name="Comma 3 2 2 2 81" xfId="7422"/>
    <cellStyle name="Comma 3 2 2 2 81 2" xfId="7423"/>
    <cellStyle name="Comma 3 2 2 2 81 2 10" xfId="7424"/>
    <cellStyle name="Comma 3 2 2 2 81 2 11" xfId="7425"/>
    <cellStyle name="Comma 3 2 2 2 81 2 12" xfId="7426"/>
    <cellStyle name="Comma 3 2 2 2 81 2 13" xfId="7427"/>
    <cellStyle name="Comma 3 2 2 2 81 2 14" xfId="7428"/>
    <cellStyle name="Comma 3 2 2 2 81 2 15" xfId="7429"/>
    <cellStyle name="Comma 3 2 2 2 81 2 16" xfId="7430"/>
    <cellStyle name="Comma 3 2 2 2 81 2 17" xfId="7431"/>
    <cellStyle name="Comma 3 2 2 2 81 2 18" xfId="7432"/>
    <cellStyle name="Comma 3 2 2 2 81 2 19" xfId="7433"/>
    <cellStyle name="Comma 3 2 2 2 81 2 2" xfId="7434"/>
    <cellStyle name="Comma 3 2 2 2 81 2 20" xfId="7435"/>
    <cellStyle name="Comma 3 2 2 2 81 2 21" xfId="7436"/>
    <cellStyle name="Comma 3 2 2 2 81 2 22" xfId="7437"/>
    <cellStyle name="Comma 3 2 2 2 81 2 3" xfId="7438"/>
    <cellStyle name="Comma 3 2 2 2 81 2 4" xfId="7439"/>
    <cellStyle name="Comma 3 2 2 2 81 2 5" xfId="7440"/>
    <cellStyle name="Comma 3 2 2 2 81 2 6" xfId="7441"/>
    <cellStyle name="Comma 3 2 2 2 81 2 7" xfId="7442"/>
    <cellStyle name="Comma 3 2 2 2 81 2 8" xfId="7443"/>
    <cellStyle name="Comma 3 2 2 2 81 2 9" xfId="7444"/>
    <cellStyle name="Comma 3 2 2 2 81 3" xfId="7445"/>
    <cellStyle name="Comma 3 2 2 2 81 3 10" xfId="7446"/>
    <cellStyle name="Comma 3 2 2 2 81 3 11" xfId="7447"/>
    <cellStyle name="Comma 3 2 2 2 81 3 12" xfId="7448"/>
    <cellStyle name="Comma 3 2 2 2 81 3 13" xfId="7449"/>
    <cellStyle name="Comma 3 2 2 2 81 3 14" xfId="7450"/>
    <cellStyle name="Comma 3 2 2 2 81 3 15" xfId="7451"/>
    <cellStyle name="Comma 3 2 2 2 81 3 16" xfId="7452"/>
    <cellStyle name="Comma 3 2 2 2 81 3 17" xfId="7453"/>
    <cellStyle name="Comma 3 2 2 2 81 3 18" xfId="7454"/>
    <cellStyle name="Comma 3 2 2 2 81 3 19" xfId="7455"/>
    <cellStyle name="Comma 3 2 2 2 81 3 2" xfId="7456"/>
    <cellStyle name="Comma 3 2 2 2 81 3 20" xfId="7457"/>
    <cellStyle name="Comma 3 2 2 2 81 3 21" xfId="7458"/>
    <cellStyle name="Comma 3 2 2 2 81 3 22" xfId="7459"/>
    <cellStyle name="Comma 3 2 2 2 81 3 3" xfId="7460"/>
    <cellStyle name="Comma 3 2 2 2 81 3 4" xfId="7461"/>
    <cellStyle name="Comma 3 2 2 2 81 3 5" xfId="7462"/>
    <cellStyle name="Comma 3 2 2 2 81 3 6" xfId="7463"/>
    <cellStyle name="Comma 3 2 2 2 81 3 7" xfId="7464"/>
    <cellStyle name="Comma 3 2 2 2 81 3 8" xfId="7465"/>
    <cellStyle name="Comma 3 2 2 2 81 3 9" xfId="7466"/>
    <cellStyle name="Comma 3 2 2 2 82" xfId="7467"/>
    <cellStyle name="Comma 3 2 2 2 82 2" xfId="7468"/>
    <cellStyle name="Comma 3 2 2 2 83" xfId="7469"/>
    <cellStyle name="Comma 3 2 2 2 84" xfId="7470"/>
    <cellStyle name="Comma 3 2 2 2 85" xfId="7471"/>
    <cellStyle name="Comma 3 2 2 2 86" xfId="7472"/>
    <cellStyle name="Comma 3 2 2 2 87" xfId="7473"/>
    <cellStyle name="Comma 3 2 2 2 88" xfId="7474"/>
    <cellStyle name="Comma 3 2 2 2 89" xfId="7475"/>
    <cellStyle name="Comma 3 2 2 2 9" xfId="7476"/>
    <cellStyle name="Comma 3 2 2 2 9 10" xfId="7477"/>
    <cellStyle name="Comma 3 2 2 2 9 11" xfId="7478"/>
    <cellStyle name="Comma 3 2 2 2 9 12" xfId="7479"/>
    <cellStyle name="Comma 3 2 2 2 9 13" xfId="7480"/>
    <cellStyle name="Comma 3 2 2 2 9 14" xfId="7481"/>
    <cellStyle name="Comma 3 2 2 2 9 15" xfId="7482"/>
    <cellStyle name="Comma 3 2 2 2 9 16" xfId="7483"/>
    <cellStyle name="Comma 3 2 2 2 9 17" xfId="7484"/>
    <cellStyle name="Comma 3 2 2 2 9 18" xfId="7485"/>
    <cellStyle name="Comma 3 2 2 2 9 19" xfId="7486"/>
    <cellStyle name="Comma 3 2 2 2 9 2" xfId="7487"/>
    <cellStyle name="Comma 3 2 2 2 9 20" xfId="7488"/>
    <cellStyle name="Comma 3 2 2 2 9 21" xfId="7489"/>
    <cellStyle name="Comma 3 2 2 2 9 22" xfId="7490"/>
    <cellStyle name="Comma 3 2 2 2 9 3" xfId="7491"/>
    <cellStyle name="Comma 3 2 2 2 9 4" xfId="7492"/>
    <cellStyle name="Comma 3 2 2 2 9 5" xfId="7493"/>
    <cellStyle name="Comma 3 2 2 2 9 6" xfId="7494"/>
    <cellStyle name="Comma 3 2 2 2 9 7" xfId="7495"/>
    <cellStyle name="Comma 3 2 2 2 9 8" xfId="7496"/>
    <cellStyle name="Comma 3 2 2 2 9 9" xfId="7497"/>
    <cellStyle name="Comma 3 2 2 2 90" xfId="7498"/>
    <cellStyle name="Comma 3 2 2 2 91" xfId="7499"/>
    <cellStyle name="Comma 3 2 2 2 92" xfId="7500"/>
    <cellStyle name="Comma 3 2 2 2 93" xfId="7501"/>
    <cellStyle name="Comma 3 2 2 2 94" xfId="7502"/>
    <cellStyle name="Comma 3 2 2 2 95" xfId="7503"/>
    <cellStyle name="Comma 3 2 2 2 96" xfId="7504"/>
    <cellStyle name="Comma 3 2 2 2 97" xfId="7505"/>
    <cellStyle name="Comma 3 2 2 2 98" xfId="7506"/>
    <cellStyle name="Comma 3 2 2 2 99" xfId="7507"/>
    <cellStyle name="Comma 3 2 2 20" xfId="7508"/>
    <cellStyle name="Comma 3 2 2 21" xfId="7509"/>
    <cellStyle name="Comma 3 2 2 22" xfId="7510"/>
    <cellStyle name="Comma 3 2 2 23" xfId="7511"/>
    <cellStyle name="Comma 3 2 2 24" xfId="7512"/>
    <cellStyle name="Comma 3 2 2 25" xfId="7513"/>
    <cellStyle name="Comma 3 2 2 26" xfId="7514"/>
    <cellStyle name="Comma 3 2 2 27" xfId="7515"/>
    <cellStyle name="Comma 3 2 2 28" xfId="7516"/>
    <cellStyle name="Comma 3 2 2 29" xfId="7517"/>
    <cellStyle name="Comma 3 2 2 3" xfId="7518"/>
    <cellStyle name="Comma 3 2 2 3 10" xfId="7519"/>
    <cellStyle name="Comma 3 2 2 3 11" xfId="7520"/>
    <cellStyle name="Comma 3 2 2 3 12" xfId="7521"/>
    <cellStyle name="Comma 3 2 2 3 13" xfId="7522"/>
    <cellStyle name="Comma 3 2 2 3 14" xfId="7523"/>
    <cellStyle name="Comma 3 2 2 3 15" xfId="7524"/>
    <cellStyle name="Comma 3 2 2 3 16" xfId="7525"/>
    <cellStyle name="Comma 3 2 2 3 17" xfId="7526"/>
    <cellStyle name="Comma 3 2 2 3 18" xfId="7527"/>
    <cellStyle name="Comma 3 2 2 3 19" xfId="7528"/>
    <cellStyle name="Comma 3 2 2 3 2" xfId="7529"/>
    <cellStyle name="Comma 3 2 2 3 20" xfId="7530"/>
    <cellStyle name="Comma 3 2 2 3 21" xfId="7531"/>
    <cellStyle name="Comma 3 2 2 3 22" xfId="7532"/>
    <cellStyle name="Comma 3 2 2 3 3" xfId="7533"/>
    <cellStyle name="Comma 3 2 2 3 4" xfId="7534"/>
    <cellStyle name="Comma 3 2 2 3 5" xfId="7535"/>
    <cellStyle name="Comma 3 2 2 3 6" xfId="7536"/>
    <cellStyle name="Comma 3 2 2 3 7" xfId="7537"/>
    <cellStyle name="Comma 3 2 2 3 8" xfId="7538"/>
    <cellStyle name="Comma 3 2 2 3 9" xfId="7539"/>
    <cellStyle name="Comma 3 2 2 30" xfId="7540"/>
    <cellStyle name="Comma 3 2 2 31" xfId="7541"/>
    <cellStyle name="Comma 3 2 2 32" xfId="7542"/>
    <cellStyle name="Comma 3 2 2 33" xfId="7543"/>
    <cellStyle name="Comma 3 2 2 34" xfId="7544"/>
    <cellStyle name="Comma 3 2 2 34 2" xfId="7545"/>
    <cellStyle name="Comma 3 2 2 35" xfId="7546"/>
    <cellStyle name="Comma 3 2 2 36" xfId="7547"/>
    <cellStyle name="Comma 3 2 2 37" xfId="7548"/>
    <cellStyle name="Comma 3 2 2 38" xfId="7549"/>
    <cellStyle name="Comma 3 2 2 39" xfId="7550"/>
    <cellStyle name="Comma 3 2 2 4" xfId="7551"/>
    <cellStyle name="Comma 3 2 2 4 10" xfId="7552"/>
    <cellStyle name="Comma 3 2 2 4 11" xfId="7553"/>
    <cellStyle name="Comma 3 2 2 4 12" xfId="7554"/>
    <cellStyle name="Comma 3 2 2 4 13" xfId="7555"/>
    <cellStyle name="Comma 3 2 2 4 14" xfId="7556"/>
    <cellStyle name="Comma 3 2 2 4 15" xfId="7557"/>
    <cellStyle name="Comma 3 2 2 4 16" xfId="7558"/>
    <cellStyle name="Comma 3 2 2 4 17" xfId="7559"/>
    <cellStyle name="Comma 3 2 2 4 18" xfId="7560"/>
    <cellStyle name="Comma 3 2 2 4 19" xfId="7561"/>
    <cellStyle name="Comma 3 2 2 4 2" xfId="7562"/>
    <cellStyle name="Comma 3 2 2 4 20" xfId="7563"/>
    <cellStyle name="Comma 3 2 2 4 21" xfId="7564"/>
    <cellStyle name="Comma 3 2 2 4 22" xfId="7565"/>
    <cellStyle name="Comma 3 2 2 4 3" xfId="7566"/>
    <cellStyle name="Comma 3 2 2 4 4" xfId="7567"/>
    <cellStyle name="Comma 3 2 2 4 5" xfId="7568"/>
    <cellStyle name="Comma 3 2 2 4 6" xfId="7569"/>
    <cellStyle name="Comma 3 2 2 4 7" xfId="7570"/>
    <cellStyle name="Comma 3 2 2 4 8" xfId="7571"/>
    <cellStyle name="Comma 3 2 2 4 9" xfId="7572"/>
    <cellStyle name="Comma 3 2 2 40" xfId="7573"/>
    <cellStyle name="Comma 3 2 2 41" xfId="7574"/>
    <cellStyle name="Comma 3 2 2 42" xfId="7575"/>
    <cellStyle name="Comma 3 2 2 43" xfId="7576"/>
    <cellStyle name="Comma 3 2 2 44" xfId="7577"/>
    <cellStyle name="Comma 3 2 2 44 10" xfId="7578"/>
    <cellStyle name="Comma 3 2 2 44 11" xfId="7579"/>
    <cellStyle name="Comma 3 2 2 44 12" xfId="7580"/>
    <cellStyle name="Comma 3 2 2 44 13" xfId="7581"/>
    <cellStyle name="Comma 3 2 2 44 14" xfId="7582"/>
    <cellStyle name="Comma 3 2 2 44 15" xfId="7583"/>
    <cellStyle name="Comma 3 2 2 44 16" xfId="7584"/>
    <cellStyle name="Comma 3 2 2 44 17" xfId="7585"/>
    <cellStyle name="Comma 3 2 2 44 18" xfId="7586"/>
    <cellStyle name="Comma 3 2 2 44 19" xfId="7587"/>
    <cellStyle name="Comma 3 2 2 44 2" xfId="7588"/>
    <cellStyle name="Comma 3 2 2 44 20" xfId="7589"/>
    <cellStyle name="Comma 3 2 2 44 21" xfId="7590"/>
    <cellStyle name="Comma 3 2 2 44 22" xfId="7591"/>
    <cellStyle name="Comma 3 2 2 44 3" xfId="7592"/>
    <cellStyle name="Comma 3 2 2 44 4" xfId="7593"/>
    <cellStyle name="Comma 3 2 2 44 5" xfId="7594"/>
    <cellStyle name="Comma 3 2 2 44 6" xfId="7595"/>
    <cellStyle name="Comma 3 2 2 44 7" xfId="7596"/>
    <cellStyle name="Comma 3 2 2 44 8" xfId="7597"/>
    <cellStyle name="Comma 3 2 2 44 9" xfId="7598"/>
    <cellStyle name="Comma 3 2 2 45" xfId="7599"/>
    <cellStyle name="Comma 3 2 2 45 2" xfId="7600"/>
    <cellStyle name="Comma 3 2 2 45 2 2" xfId="7601"/>
    <cellStyle name="Comma 3 2 2 45 2 2 2" xfId="7602"/>
    <cellStyle name="Comma 3 2 2 45 2 2 2 2" xfId="7603"/>
    <cellStyle name="Comma 3 2 2 45 2 2 3" xfId="7604"/>
    <cellStyle name="Comma 3 2 2 45 2 3" xfId="7605"/>
    <cellStyle name="Comma 3 2 2 45 2 3 2" xfId="7606"/>
    <cellStyle name="Comma 3 2 2 45 3" xfId="7607"/>
    <cellStyle name="Comma 3 2 2 45 3 2" xfId="7608"/>
    <cellStyle name="Comma 3 2 2 45 4" xfId="7609"/>
    <cellStyle name="Comma 3 2 2 46" xfId="7610"/>
    <cellStyle name="Comma 3 2 2 47" xfId="7611"/>
    <cellStyle name="Comma 3 2 2 48" xfId="7612"/>
    <cellStyle name="Comma 3 2 2 49" xfId="7613"/>
    <cellStyle name="Comma 3 2 2 5" xfId="7614"/>
    <cellStyle name="Comma 3 2 2 5 10" xfId="7615"/>
    <cellStyle name="Comma 3 2 2 5 11" xfId="7616"/>
    <cellStyle name="Comma 3 2 2 5 2" xfId="7617"/>
    <cellStyle name="Comma 3 2 2 5 2 10" xfId="7618"/>
    <cellStyle name="Comma 3 2 2 5 2 11" xfId="7619"/>
    <cellStyle name="Comma 3 2 2 5 2 2" xfId="7620"/>
    <cellStyle name="Comma 3 2 2 5 2 2 2" xfId="7621"/>
    <cellStyle name="Comma 3 2 2 5 2 3" xfId="7622"/>
    <cellStyle name="Comma 3 2 2 5 2 4" xfId="7623"/>
    <cellStyle name="Comma 3 2 2 5 2 5" xfId="7624"/>
    <cellStyle name="Comma 3 2 2 5 2 6" xfId="7625"/>
    <cellStyle name="Comma 3 2 2 5 2 7" xfId="7626"/>
    <cellStyle name="Comma 3 2 2 5 2 8" xfId="7627"/>
    <cellStyle name="Comma 3 2 2 5 2 9" xfId="7628"/>
    <cellStyle name="Comma 3 2 2 5 3" xfId="7629"/>
    <cellStyle name="Comma 3 2 2 5 3 2" xfId="7630"/>
    <cellStyle name="Comma 3 2 2 5 4" xfId="7631"/>
    <cellStyle name="Comma 3 2 2 5 5" xfId="7632"/>
    <cellStyle name="Comma 3 2 2 5 6" xfId="7633"/>
    <cellStyle name="Comma 3 2 2 5 7" xfId="7634"/>
    <cellStyle name="Comma 3 2 2 5 8" xfId="7635"/>
    <cellStyle name="Comma 3 2 2 5 9" xfId="7636"/>
    <cellStyle name="Comma 3 2 2 50" xfId="7637"/>
    <cellStyle name="Comma 3 2 2 51" xfId="7638"/>
    <cellStyle name="Comma 3 2 2 52" xfId="7639"/>
    <cellStyle name="Comma 3 2 2 53" xfId="7640"/>
    <cellStyle name="Comma 3 2 2 54" xfId="7641"/>
    <cellStyle name="Comma 3 2 2 55" xfId="7642"/>
    <cellStyle name="Comma 3 2 2 56" xfId="7643"/>
    <cellStyle name="Comma 3 2 2 57" xfId="7644"/>
    <cellStyle name="Comma 3 2 2 58" xfId="7645"/>
    <cellStyle name="Comma 3 2 2 59" xfId="7646"/>
    <cellStyle name="Comma 3 2 2 6" xfId="7647"/>
    <cellStyle name="Comma 3 2 2 60" xfId="7648"/>
    <cellStyle name="Comma 3 2 2 61" xfId="7649"/>
    <cellStyle name="Comma 3 2 2 62" xfId="7650"/>
    <cellStyle name="Comma 3 2 2 63" xfId="7651"/>
    <cellStyle name="Comma 3 2 2 64" xfId="7652"/>
    <cellStyle name="Comma 3 2 2 65" xfId="7653"/>
    <cellStyle name="Comma 3 2 2 66" xfId="7654"/>
    <cellStyle name="Comma 3 2 2 67" xfId="7655"/>
    <cellStyle name="Comma 3 2 2 68" xfId="7656"/>
    <cellStyle name="Comma 3 2 2 69" xfId="7657"/>
    <cellStyle name="Comma 3 2 2 7" xfId="7658"/>
    <cellStyle name="Comma 3 2 2 70" xfId="7659"/>
    <cellStyle name="Comma 3 2 2 71" xfId="7660"/>
    <cellStyle name="Comma 3 2 2 72" xfId="7661"/>
    <cellStyle name="Comma 3 2 2 73" xfId="7662"/>
    <cellStyle name="Comma 3 2 2 74" xfId="7663"/>
    <cellStyle name="Comma 3 2 2 75" xfId="7664"/>
    <cellStyle name="Comma 3 2 2 76" xfId="7665"/>
    <cellStyle name="Comma 3 2 2 77" xfId="7666"/>
    <cellStyle name="Comma 3 2 2 78" xfId="7667"/>
    <cellStyle name="Comma 3 2 2 79" xfId="7668"/>
    <cellStyle name="Comma 3 2 2 8" xfId="7669"/>
    <cellStyle name="Comma 3 2 2 80" xfId="7670"/>
    <cellStyle name="Comma 3 2 2 81" xfId="7671"/>
    <cellStyle name="Comma 3 2 2 82" xfId="7672"/>
    <cellStyle name="Comma 3 2 2 83" xfId="7673"/>
    <cellStyle name="Comma 3 2 2 84" xfId="7674"/>
    <cellStyle name="Comma 3 2 2 84 2" xfId="7675"/>
    <cellStyle name="Comma 3 2 2 84 2 2" xfId="7676"/>
    <cellStyle name="Comma 3 2 2 84 3" xfId="7677"/>
    <cellStyle name="Comma 3 2 2 85" xfId="7678"/>
    <cellStyle name="Comma 3 2 2 85 2" xfId="7679"/>
    <cellStyle name="Comma 3 2 2 86" xfId="7680"/>
    <cellStyle name="Comma 3 2 2 86 10" xfId="7681"/>
    <cellStyle name="Comma 3 2 2 86 11" xfId="7682"/>
    <cellStyle name="Comma 3 2 2 86 12" xfId="7683"/>
    <cellStyle name="Comma 3 2 2 86 13" xfId="7684"/>
    <cellStyle name="Comma 3 2 2 86 14" xfId="7685"/>
    <cellStyle name="Comma 3 2 2 86 15" xfId="7686"/>
    <cellStyle name="Comma 3 2 2 86 16" xfId="7687"/>
    <cellStyle name="Comma 3 2 2 86 17" xfId="7688"/>
    <cellStyle name="Comma 3 2 2 86 18" xfId="7689"/>
    <cellStyle name="Comma 3 2 2 86 19" xfId="7690"/>
    <cellStyle name="Comma 3 2 2 86 2" xfId="7691"/>
    <cellStyle name="Comma 3 2 2 86 20" xfId="7692"/>
    <cellStyle name="Comma 3 2 2 86 21" xfId="7693"/>
    <cellStyle name="Comma 3 2 2 86 22" xfId="7694"/>
    <cellStyle name="Comma 3 2 2 86 3" xfId="7695"/>
    <cellStyle name="Comma 3 2 2 86 4" xfId="7696"/>
    <cellStyle name="Comma 3 2 2 86 5" xfId="7697"/>
    <cellStyle name="Comma 3 2 2 86 6" xfId="7698"/>
    <cellStyle name="Comma 3 2 2 86 7" xfId="7699"/>
    <cellStyle name="Comma 3 2 2 86 8" xfId="7700"/>
    <cellStyle name="Comma 3 2 2 86 9" xfId="7701"/>
    <cellStyle name="Comma 3 2 2 87" xfId="7702"/>
    <cellStyle name="Comma 3 2 2 87 10" xfId="7703"/>
    <cellStyle name="Comma 3 2 2 87 11" xfId="7704"/>
    <cellStyle name="Comma 3 2 2 87 12" xfId="7705"/>
    <cellStyle name="Comma 3 2 2 87 13" xfId="7706"/>
    <cellStyle name="Comma 3 2 2 87 14" xfId="7707"/>
    <cellStyle name="Comma 3 2 2 87 15" xfId="7708"/>
    <cellStyle name="Comma 3 2 2 87 16" xfId="7709"/>
    <cellStyle name="Comma 3 2 2 87 17" xfId="7710"/>
    <cellStyle name="Comma 3 2 2 87 18" xfId="7711"/>
    <cellStyle name="Comma 3 2 2 87 19" xfId="7712"/>
    <cellStyle name="Comma 3 2 2 87 2" xfId="7713"/>
    <cellStyle name="Comma 3 2 2 87 20" xfId="7714"/>
    <cellStyle name="Comma 3 2 2 87 21" xfId="7715"/>
    <cellStyle name="Comma 3 2 2 87 22" xfId="7716"/>
    <cellStyle name="Comma 3 2 2 87 3" xfId="7717"/>
    <cellStyle name="Comma 3 2 2 87 4" xfId="7718"/>
    <cellStyle name="Comma 3 2 2 87 5" xfId="7719"/>
    <cellStyle name="Comma 3 2 2 87 6" xfId="7720"/>
    <cellStyle name="Comma 3 2 2 87 7" xfId="7721"/>
    <cellStyle name="Comma 3 2 2 87 8" xfId="7722"/>
    <cellStyle name="Comma 3 2 2 87 9" xfId="7723"/>
    <cellStyle name="Comma 3 2 2 88" xfId="7724"/>
    <cellStyle name="Comma 3 2 2 89" xfId="7725"/>
    <cellStyle name="Comma 3 2 2 9" xfId="7726"/>
    <cellStyle name="Comma 3 2 2 90" xfId="7727"/>
    <cellStyle name="Comma 3 2 2 91" xfId="7728"/>
    <cellStyle name="Comma 3 2 2 92" xfId="7729"/>
    <cellStyle name="Comma 3 2 2 93" xfId="7730"/>
    <cellStyle name="Comma 3 2 2 94" xfId="7731"/>
    <cellStyle name="Comma 3 2 2 95" xfId="7732"/>
    <cellStyle name="Comma 3 2 2 96" xfId="7733"/>
    <cellStyle name="Comma 3 2 2 97" xfId="7734"/>
    <cellStyle name="Comma 3 2 2 98" xfId="7735"/>
    <cellStyle name="Comma 3 2 2 99" xfId="7736"/>
    <cellStyle name="Comma 3 2 20" xfId="7737"/>
    <cellStyle name="Comma 3 2 21" xfId="7738"/>
    <cellStyle name="Comma 3 2 22" xfId="7739"/>
    <cellStyle name="Comma 3 2 22 10" xfId="7740"/>
    <cellStyle name="Comma 3 2 22 11" xfId="7741"/>
    <cellStyle name="Comma 3 2 22 2" xfId="7742"/>
    <cellStyle name="Comma 3 2 22 2 10" xfId="7743"/>
    <cellStyle name="Comma 3 2 22 2 11" xfId="7744"/>
    <cellStyle name="Comma 3 2 22 2 2" xfId="7745"/>
    <cellStyle name="Comma 3 2 22 2 2 2" xfId="7746"/>
    <cellStyle name="Comma 3 2 22 2 3" xfId="7747"/>
    <cellStyle name="Comma 3 2 22 2 4" xfId="7748"/>
    <cellStyle name="Comma 3 2 22 2 5" xfId="7749"/>
    <cellStyle name="Comma 3 2 22 2 6" xfId="7750"/>
    <cellStyle name="Comma 3 2 22 2 7" xfId="7751"/>
    <cellStyle name="Comma 3 2 22 2 8" xfId="7752"/>
    <cellStyle name="Comma 3 2 22 2 9" xfId="7753"/>
    <cellStyle name="Comma 3 2 22 3" xfId="7754"/>
    <cellStyle name="Comma 3 2 22 3 2" xfId="7755"/>
    <cellStyle name="Comma 3 2 22 4" xfId="7756"/>
    <cellStyle name="Comma 3 2 22 5" xfId="7757"/>
    <cellStyle name="Comma 3 2 22 6" xfId="7758"/>
    <cellStyle name="Comma 3 2 22 7" xfId="7759"/>
    <cellStyle name="Comma 3 2 22 8" xfId="7760"/>
    <cellStyle name="Comma 3 2 22 9" xfId="7761"/>
    <cellStyle name="Comma 3 2 23" xfId="7762"/>
    <cellStyle name="Comma 3 2 24" xfId="7763"/>
    <cellStyle name="Comma 3 2 25" xfId="7764"/>
    <cellStyle name="Comma 3 2 26" xfId="7765"/>
    <cellStyle name="Comma 3 2 27" xfId="7766"/>
    <cellStyle name="Comma 3 2 28" xfId="7767"/>
    <cellStyle name="Comma 3 2 29" xfId="7768"/>
    <cellStyle name="Comma 3 2 3" xfId="7769"/>
    <cellStyle name="Comma 3 2 3 10" xfId="7770"/>
    <cellStyle name="Comma 3 2 3 11" xfId="7771"/>
    <cellStyle name="Comma 3 2 3 12" xfId="7772"/>
    <cellStyle name="Comma 3 2 3 13" xfId="7773"/>
    <cellStyle name="Comma 3 2 3 14" xfId="7774"/>
    <cellStyle name="Comma 3 2 3 15" xfId="7775"/>
    <cellStyle name="Comma 3 2 3 16" xfId="7776"/>
    <cellStyle name="Comma 3 2 3 17" xfId="7777"/>
    <cellStyle name="Comma 3 2 3 18" xfId="7778"/>
    <cellStyle name="Comma 3 2 3 19" xfId="7779"/>
    <cellStyle name="Comma 3 2 3 2" xfId="7780"/>
    <cellStyle name="Comma 3 2 3 2 10" xfId="7781"/>
    <cellStyle name="Comma 3 2 3 2 11" xfId="7782"/>
    <cellStyle name="Comma 3 2 3 2 12" xfId="7783"/>
    <cellStyle name="Comma 3 2 3 2 13" xfId="7784"/>
    <cellStyle name="Comma 3 2 3 2 14" xfId="7785"/>
    <cellStyle name="Comma 3 2 3 2 15" xfId="7786"/>
    <cellStyle name="Comma 3 2 3 2 16" xfId="7787"/>
    <cellStyle name="Comma 3 2 3 2 17" xfId="7788"/>
    <cellStyle name="Comma 3 2 3 2 18" xfId="7789"/>
    <cellStyle name="Comma 3 2 3 2 19" xfId="7790"/>
    <cellStyle name="Comma 3 2 3 2 2" xfId="7791"/>
    <cellStyle name="Comma 3 2 3 2 20" xfId="7792"/>
    <cellStyle name="Comma 3 2 3 2 21" xfId="7793"/>
    <cellStyle name="Comma 3 2 3 2 22" xfId="7794"/>
    <cellStyle name="Comma 3 2 3 2 3" xfId="7795"/>
    <cellStyle name="Comma 3 2 3 2 4" xfId="7796"/>
    <cellStyle name="Comma 3 2 3 2 5" xfId="7797"/>
    <cellStyle name="Comma 3 2 3 2 6" xfId="7798"/>
    <cellStyle name="Comma 3 2 3 2 7" xfId="7799"/>
    <cellStyle name="Comma 3 2 3 2 8" xfId="7800"/>
    <cellStyle name="Comma 3 2 3 2 9" xfId="7801"/>
    <cellStyle name="Comma 3 2 3 20" xfId="7802"/>
    <cellStyle name="Comma 3 2 3 21" xfId="7803"/>
    <cellStyle name="Comma 3 2 3 22" xfId="7804"/>
    <cellStyle name="Comma 3 2 3 23" xfId="7805"/>
    <cellStyle name="Comma 3 2 3 24" xfId="7806"/>
    <cellStyle name="Comma 3 2 3 25" xfId="7807"/>
    <cellStyle name="Comma 3 2 3 26" xfId="7808"/>
    <cellStyle name="Comma 3 2 3 27" xfId="7809"/>
    <cellStyle name="Comma 3 2 3 28" xfId="7810"/>
    <cellStyle name="Comma 3 2 3 3" xfId="7811"/>
    <cellStyle name="Comma 3 2 3 3 10" xfId="7812"/>
    <cellStyle name="Comma 3 2 3 3 11" xfId="7813"/>
    <cellStyle name="Comma 3 2 3 3 12" xfId="7814"/>
    <cellStyle name="Comma 3 2 3 3 13" xfId="7815"/>
    <cellStyle name="Comma 3 2 3 3 14" xfId="7816"/>
    <cellStyle name="Comma 3 2 3 3 15" xfId="7817"/>
    <cellStyle name="Comma 3 2 3 3 16" xfId="7818"/>
    <cellStyle name="Comma 3 2 3 3 17" xfId="7819"/>
    <cellStyle name="Comma 3 2 3 3 18" xfId="7820"/>
    <cellStyle name="Comma 3 2 3 3 19" xfId="7821"/>
    <cellStyle name="Comma 3 2 3 3 2" xfId="7822"/>
    <cellStyle name="Comma 3 2 3 3 20" xfId="7823"/>
    <cellStyle name="Comma 3 2 3 3 21" xfId="7824"/>
    <cellStyle name="Comma 3 2 3 3 22" xfId="7825"/>
    <cellStyle name="Comma 3 2 3 3 3" xfId="7826"/>
    <cellStyle name="Comma 3 2 3 3 4" xfId="7827"/>
    <cellStyle name="Comma 3 2 3 3 5" xfId="7828"/>
    <cellStyle name="Comma 3 2 3 3 6" xfId="7829"/>
    <cellStyle name="Comma 3 2 3 3 7" xfId="7830"/>
    <cellStyle name="Comma 3 2 3 3 8" xfId="7831"/>
    <cellStyle name="Comma 3 2 3 3 9" xfId="7832"/>
    <cellStyle name="Comma 3 2 3 4" xfId="7833"/>
    <cellStyle name="Comma 3 2 3 4 10" xfId="7834"/>
    <cellStyle name="Comma 3 2 3 4 11" xfId="7835"/>
    <cellStyle name="Comma 3 2 3 4 12" xfId="7836"/>
    <cellStyle name="Comma 3 2 3 4 13" xfId="7837"/>
    <cellStyle name="Comma 3 2 3 4 14" xfId="7838"/>
    <cellStyle name="Comma 3 2 3 4 15" xfId="7839"/>
    <cellStyle name="Comma 3 2 3 4 16" xfId="7840"/>
    <cellStyle name="Comma 3 2 3 4 17" xfId="7841"/>
    <cellStyle name="Comma 3 2 3 4 18" xfId="7842"/>
    <cellStyle name="Comma 3 2 3 4 19" xfId="7843"/>
    <cellStyle name="Comma 3 2 3 4 2" xfId="7844"/>
    <cellStyle name="Comma 3 2 3 4 20" xfId="7845"/>
    <cellStyle name="Comma 3 2 3 4 21" xfId="7846"/>
    <cellStyle name="Comma 3 2 3 4 22" xfId="7847"/>
    <cellStyle name="Comma 3 2 3 4 3" xfId="7848"/>
    <cellStyle name="Comma 3 2 3 4 4" xfId="7849"/>
    <cellStyle name="Comma 3 2 3 4 5" xfId="7850"/>
    <cellStyle name="Comma 3 2 3 4 6" xfId="7851"/>
    <cellStyle name="Comma 3 2 3 4 7" xfId="7852"/>
    <cellStyle name="Comma 3 2 3 4 8" xfId="7853"/>
    <cellStyle name="Comma 3 2 3 4 9" xfId="7854"/>
    <cellStyle name="Comma 3 2 3 5" xfId="7855"/>
    <cellStyle name="Comma 3 2 3 5 10" xfId="7856"/>
    <cellStyle name="Comma 3 2 3 5 11" xfId="7857"/>
    <cellStyle name="Comma 3 2 3 5 12" xfId="7858"/>
    <cellStyle name="Comma 3 2 3 5 13" xfId="7859"/>
    <cellStyle name="Comma 3 2 3 5 14" xfId="7860"/>
    <cellStyle name="Comma 3 2 3 5 15" xfId="7861"/>
    <cellStyle name="Comma 3 2 3 5 16" xfId="7862"/>
    <cellStyle name="Comma 3 2 3 5 17" xfId="7863"/>
    <cellStyle name="Comma 3 2 3 5 18" xfId="7864"/>
    <cellStyle name="Comma 3 2 3 5 19" xfId="7865"/>
    <cellStyle name="Comma 3 2 3 5 2" xfId="7866"/>
    <cellStyle name="Comma 3 2 3 5 20" xfId="7867"/>
    <cellStyle name="Comma 3 2 3 5 21" xfId="7868"/>
    <cellStyle name="Comma 3 2 3 5 22" xfId="7869"/>
    <cellStyle name="Comma 3 2 3 5 3" xfId="7870"/>
    <cellStyle name="Comma 3 2 3 5 4" xfId="7871"/>
    <cellStyle name="Comma 3 2 3 5 5" xfId="7872"/>
    <cellStyle name="Comma 3 2 3 5 6" xfId="7873"/>
    <cellStyle name="Comma 3 2 3 5 7" xfId="7874"/>
    <cellStyle name="Comma 3 2 3 5 8" xfId="7875"/>
    <cellStyle name="Comma 3 2 3 5 9" xfId="7876"/>
    <cellStyle name="Comma 3 2 3 6" xfId="7877"/>
    <cellStyle name="Comma 3 2 3 6 10" xfId="7878"/>
    <cellStyle name="Comma 3 2 3 6 11" xfId="7879"/>
    <cellStyle name="Comma 3 2 3 6 12" xfId="7880"/>
    <cellStyle name="Comma 3 2 3 6 13" xfId="7881"/>
    <cellStyle name="Comma 3 2 3 6 14" xfId="7882"/>
    <cellStyle name="Comma 3 2 3 6 15" xfId="7883"/>
    <cellStyle name="Comma 3 2 3 6 16" xfId="7884"/>
    <cellStyle name="Comma 3 2 3 6 17" xfId="7885"/>
    <cellStyle name="Comma 3 2 3 6 18" xfId="7886"/>
    <cellStyle name="Comma 3 2 3 6 19" xfId="7887"/>
    <cellStyle name="Comma 3 2 3 6 2" xfId="7888"/>
    <cellStyle name="Comma 3 2 3 6 20" xfId="7889"/>
    <cellStyle name="Comma 3 2 3 6 21" xfId="7890"/>
    <cellStyle name="Comma 3 2 3 6 22" xfId="7891"/>
    <cellStyle name="Comma 3 2 3 6 3" xfId="7892"/>
    <cellStyle name="Comma 3 2 3 6 4" xfId="7893"/>
    <cellStyle name="Comma 3 2 3 6 5" xfId="7894"/>
    <cellStyle name="Comma 3 2 3 6 6" xfId="7895"/>
    <cellStyle name="Comma 3 2 3 6 7" xfId="7896"/>
    <cellStyle name="Comma 3 2 3 6 8" xfId="7897"/>
    <cellStyle name="Comma 3 2 3 6 9" xfId="7898"/>
    <cellStyle name="Comma 3 2 3 7" xfId="7899"/>
    <cellStyle name="Comma 3 2 3 7 10" xfId="7900"/>
    <cellStyle name="Comma 3 2 3 7 11" xfId="7901"/>
    <cellStyle name="Comma 3 2 3 7 12" xfId="7902"/>
    <cellStyle name="Comma 3 2 3 7 13" xfId="7903"/>
    <cellStyle name="Comma 3 2 3 7 14" xfId="7904"/>
    <cellStyle name="Comma 3 2 3 7 15" xfId="7905"/>
    <cellStyle name="Comma 3 2 3 7 16" xfId="7906"/>
    <cellStyle name="Comma 3 2 3 7 17" xfId="7907"/>
    <cellStyle name="Comma 3 2 3 7 18" xfId="7908"/>
    <cellStyle name="Comma 3 2 3 7 19" xfId="7909"/>
    <cellStyle name="Comma 3 2 3 7 2" xfId="7910"/>
    <cellStyle name="Comma 3 2 3 7 20" xfId="7911"/>
    <cellStyle name="Comma 3 2 3 7 21" xfId="7912"/>
    <cellStyle name="Comma 3 2 3 7 22" xfId="7913"/>
    <cellStyle name="Comma 3 2 3 7 3" xfId="7914"/>
    <cellStyle name="Comma 3 2 3 7 4" xfId="7915"/>
    <cellStyle name="Comma 3 2 3 7 5" xfId="7916"/>
    <cellStyle name="Comma 3 2 3 7 6" xfId="7917"/>
    <cellStyle name="Comma 3 2 3 7 7" xfId="7918"/>
    <cellStyle name="Comma 3 2 3 7 8" xfId="7919"/>
    <cellStyle name="Comma 3 2 3 7 9" xfId="7920"/>
    <cellStyle name="Comma 3 2 3 8" xfId="7921"/>
    <cellStyle name="Comma 3 2 3 9" xfId="7922"/>
    <cellStyle name="Comma 3 2 30" xfId="7923"/>
    <cellStyle name="Comma 3 2 31" xfId="7924"/>
    <cellStyle name="Comma 3 2 32" xfId="7925"/>
    <cellStyle name="Comma 3 2 33" xfId="7926"/>
    <cellStyle name="Comma 3 2 34" xfId="7927"/>
    <cellStyle name="Comma 3 2 35" xfId="7928"/>
    <cellStyle name="Comma 3 2 36" xfId="7929"/>
    <cellStyle name="Comma 3 2 37" xfId="7930"/>
    <cellStyle name="Comma 3 2 38" xfId="7931"/>
    <cellStyle name="Comma 3 2 39" xfId="7932"/>
    <cellStyle name="Comma 3 2 4" xfId="7933"/>
    <cellStyle name="Comma 3 2 4 10" xfId="7934"/>
    <cellStyle name="Comma 3 2 4 11" xfId="7935"/>
    <cellStyle name="Comma 3 2 4 12" xfId="7936"/>
    <cellStyle name="Comma 3 2 4 13" xfId="7937"/>
    <cellStyle name="Comma 3 2 4 14" xfId="7938"/>
    <cellStyle name="Comma 3 2 4 15" xfId="7939"/>
    <cellStyle name="Comma 3 2 4 16" xfId="7940"/>
    <cellStyle name="Comma 3 2 4 17" xfId="7941"/>
    <cellStyle name="Comma 3 2 4 18" xfId="7942"/>
    <cellStyle name="Comma 3 2 4 19" xfId="7943"/>
    <cellStyle name="Comma 3 2 4 2" xfId="7944"/>
    <cellStyle name="Comma 3 2 4 2 10" xfId="7945"/>
    <cellStyle name="Comma 3 2 4 2 11" xfId="7946"/>
    <cellStyle name="Comma 3 2 4 2 12" xfId="7947"/>
    <cellStyle name="Comma 3 2 4 2 13" xfId="7948"/>
    <cellStyle name="Comma 3 2 4 2 14" xfId="7949"/>
    <cellStyle name="Comma 3 2 4 2 15" xfId="7950"/>
    <cellStyle name="Comma 3 2 4 2 16" xfId="7951"/>
    <cellStyle name="Comma 3 2 4 2 17" xfId="7952"/>
    <cellStyle name="Comma 3 2 4 2 18" xfId="7953"/>
    <cellStyle name="Comma 3 2 4 2 19" xfId="7954"/>
    <cellStyle name="Comma 3 2 4 2 2" xfId="7955"/>
    <cellStyle name="Comma 3 2 4 2 20" xfId="7956"/>
    <cellStyle name="Comma 3 2 4 2 21" xfId="7957"/>
    <cellStyle name="Comma 3 2 4 2 22" xfId="7958"/>
    <cellStyle name="Comma 3 2 4 2 3" xfId="7959"/>
    <cellStyle name="Comma 3 2 4 2 4" xfId="7960"/>
    <cellStyle name="Comma 3 2 4 2 5" xfId="7961"/>
    <cellStyle name="Comma 3 2 4 2 6" xfId="7962"/>
    <cellStyle name="Comma 3 2 4 2 7" xfId="7963"/>
    <cellStyle name="Comma 3 2 4 2 8" xfId="7964"/>
    <cellStyle name="Comma 3 2 4 2 9" xfId="7965"/>
    <cellStyle name="Comma 3 2 4 20" xfId="7966"/>
    <cellStyle name="Comma 3 2 4 21" xfId="7967"/>
    <cellStyle name="Comma 3 2 4 22" xfId="7968"/>
    <cellStyle name="Comma 3 2 4 23" xfId="7969"/>
    <cellStyle name="Comma 3 2 4 24" xfId="7970"/>
    <cellStyle name="Comma 3 2 4 25" xfId="7971"/>
    <cellStyle name="Comma 3 2 4 26" xfId="7972"/>
    <cellStyle name="Comma 3 2 4 27" xfId="7973"/>
    <cellStyle name="Comma 3 2 4 28" xfId="7974"/>
    <cellStyle name="Comma 3 2 4 3" xfId="7975"/>
    <cellStyle name="Comma 3 2 4 3 10" xfId="7976"/>
    <cellStyle name="Comma 3 2 4 3 11" xfId="7977"/>
    <cellStyle name="Comma 3 2 4 3 12" xfId="7978"/>
    <cellStyle name="Comma 3 2 4 3 13" xfId="7979"/>
    <cellStyle name="Comma 3 2 4 3 14" xfId="7980"/>
    <cellStyle name="Comma 3 2 4 3 15" xfId="7981"/>
    <cellStyle name="Comma 3 2 4 3 16" xfId="7982"/>
    <cellStyle name="Comma 3 2 4 3 17" xfId="7983"/>
    <cellStyle name="Comma 3 2 4 3 18" xfId="7984"/>
    <cellStyle name="Comma 3 2 4 3 19" xfId="7985"/>
    <cellStyle name="Comma 3 2 4 3 2" xfId="7986"/>
    <cellStyle name="Comma 3 2 4 3 20" xfId="7987"/>
    <cellStyle name="Comma 3 2 4 3 21" xfId="7988"/>
    <cellStyle name="Comma 3 2 4 3 22" xfId="7989"/>
    <cellStyle name="Comma 3 2 4 3 3" xfId="7990"/>
    <cellStyle name="Comma 3 2 4 3 4" xfId="7991"/>
    <cellStyle name="Comma 3 2 4 3 5" xfId="7992"/>
    <cellStyle name="Comma 3 2 4 3 6" xfId="7993"/>
    <cellStyle name="Comma 3 2 4 3 7" xfId="7994"/>
    <cellStyle name="Comma 3 2 4 3 8" xfId="7995"/>
    <cellStyle name="Comma 3 2 4 3 9" xfId="7996"/>
    <cellStyle name="Comma 3 2 4 4" xfId="7997"/>
    <cellStyle name="Comma 3 2 4 4 10" xfId="7998"/>
    <cellStyle name="Comma 3 2 4 4 11" xfId="7999"/>
    <cellStyle name="Comma 3 2 4 4 12" xfId="8000"/>
    <cellStyle name="Comma 3 2 4 4 13" xfId="8001"/>
    <cellStyle name="Comma 3 2 4 4 14" xfId="8002"/>
    <cellStyle name="Comma 3 2 4 4 15" xfId="8003"/>
    <cellStyle name="Comma 3 2 4 4 16" xfId="8004"/>
    <cellStyle name="Comma 3 2 4 4 17" xfId="8005"/>
    <cellStyle name="Comma 3 2 4 4 18" xfId="8006"/>
    <cellStyle name="Comma 3 2 4 4 19" xfId="8007"/>
    <cellStyle name="Comma 3 2 4 4 2" xfId="8008"/>
    <cellStyle name="Comma 3 2 4 4 20" xfId="8009"/>
    <cellStyle name="Comma 3 2 4 4 21" xfId="8010"/>
    <cellStyle name="Comma 3 2 4 4 22" xfId="8011"/>
    <cellStyle name="Comma 3 2 4 4 3" xfId="8012"/>
    <cellStyle name="Comma 3 2 4 4 4" xfId="8013"/>
    <cellStyle name="Comma 3 2 4 4 5" xfId="8014"/>
    <cellStyle name="Comma 3 2 4 4 6" xfId="8015"/>
    <cellStyle name="Comma 3 2 4 4 7" xfId="8016"/>
    <cellStyle name="Comma 3 2 4 4 8" xfId="8017"/>
    <cellStyle name="Comma 3 2 4 4 9" xfId="8018"/>
    <cellStyle name="Comma 3 2 4 5" xfId="8019"/>
    <cellStyle name="Comma 3 2 4 5 10" xfId="8020"/>
    <cellStyle name="Comma 3 2 4 5 11" xfId="8021"/>
    <cellStyle name="Comma 3 2 4 5 12" xfId="8022"/>
    <cellStyle name="Comma 3 2 4 5 13" xfId="8023"/>
    <cellStyle name="Comma 3 2 4 5 14" xfId="8024"/>
    <cellStyle name="Comma 3 2 4 5 15" xfId="8025"/>
    <cellStyle name="Comma 3 2 4 5 16" xfId="8026"/>
    <cellStyle name="Comma 3 2 4 5 17" xfId="8027"/>
    <cellStyle name="Comma 3 2 4 5 18" xfId="8028"/>
    <cellStyle name="Comma 3 2 4 5 19" xfId="8029"/>
    <cellStyle name="Comma 3 2 4 5 2" xfId="8030"/>
    <cellStyle name="Comma 3 2 4 5 20" xfId="8031"/>
    <cellStyle name="Comma 3 2 4 5 21" xfId="8032"/>
    <cellStyle name="Comma 3 2 4 5 22" xfId="8033"/>
    <cellStyle name="Comma 3 2 4 5 3" xfId="8034"/>
    <cellStyle name="Comma 3 2 4 5 4" xfId="8035"/>
    <cellStyle name="Comma 3 2 4 5 5" xfId="8036"/>
    <cellStyle name="Comma 3 2 4 5 6" xfId="8037"/>
    <cellStyle name="Comma 3 2 4 5 7" xfId="8038"/>
    <cellStyle name="Comma 3 2 4 5 8" xfId="8039"/>
    <cellStyle name="Comma 3 2 4 5 9" xfId="8040"/>
    <cellStyle name="Comma 3 2 4 6" xfId="8041"/>
    <cellStyle name="Comma 3 2 4 6 10" xfId="8042"/>
    <cellStyle name="Comma 3 2 4 6 11" xfId="8043"/>
    <cellStyle name="Comma 3 2 4 6 12" xfId="8044"/>
    <cellStyle name="Comma 3 2 4 6 13" xfId="8045"/>
    <cellStyle name="Comma 3 2 4 6 14" xfId="8046"/>
    <cellStyle name="Comma 3 2 4 6 15" xfId="8047"/>
    <cellStyle name="Comma 3 2 4 6 16" xfId="8048"/>
    <cellStyle name="Comma 3 2 4 6 17" xfId="8049"/>
    <cellStyle name="Comma 3 2 4 6 18" xfId="8050"/>
    <cellStyle name="Comma 3 2 4 6 19" xfId="8051"/>
    <cellStyle name="Comma 3 2 4 6 2" xfId="8052"/>
    <cellStyle name="Comma 3 2 4 6 20" xfId="8053"/>
    <cellStyle name="Comma 3 2 4 6 21" xfId="8054"/>
    <cellStyle name="Comma 3 2 4 6 22" xfId="8055"/>
    <cellStyle name="Comma 3 2 4 6 3" xfId="8056"/>
    <cellStyle name="Comma 3 2 4 6 4" xfId="8057"/>
    <cellStyle name="Comma 3 2 4 6 5" xfId="8058"/>
    <cellStyle name="Comma 3 2 4 6 6" xfId="8059"/>
    <cellStyle name="Comma 3 2 4 6 7" xfId="8060"/>
    <cellStyle name="Comma 3 2 4 6 8" xfId="8061"/>
    <cellStyle name="Comma 3 2 4 6 9" xfId="8062"/>
    <cellStyle name="Comma 3 2 4 7" xfId="8063"/>
    <cellStyle name="Comma 3 2 4 7 10" xfId="8064"/>
    <cellStyle name="Comma 3 2 4 7 11" xfId="8065"/>
    <cellStyle name="Comma 3 2 4 7 12" xfId="8066"/>
    <cellStyle name="Comma 3 2 4 7 13" xfId="8067"/>
    <cellStyle name="Comma 3 2 4 7 14" xfId="8068"/>
    <cellStyle name="Comma 3 2 4 7 15" xfId="8069"/>
    <cellStyle name="Comma 3 2 4 7 16" xfId="8070"/>
    <cellStyle name="Comma 3 2 4 7 17" xfId="8071"/>
    <cellStyle name="Comma 3 2 4 7 18" xfId="8072"/>
    <cellStyle name="Comma 3 2 4 7 19" xfId="8073"/>
    <cellStyle name="Comma 3 2 4 7 2" xfId="8074"/>
    <cellStyle name="Comma 3 2 4 7 20" xfId="8075"/>
    <cellStyle name="Comma 3 2 4 7 21" xfId="8076"/>
    <cellStyle name="Comma 3 2 4 7 22" xfId="8077"/>
    <cellStyle name="Comma 3 2 4 7 3" xfId="8078"/>
    <cellStyle name="Comma 3 2 4 7 4" xfId="8079"/>
    <cellStyle name="Comma 3 2 4 7 5" xfId="8080"/>
    <cellStyle name="Comma 3 2 4 7 6" xfId="8081"/>
    <cellStyle name="Comma 3 2 4 7 7" xfId="8082"/>
    <cellStyle name="Comma 3 2 4 7 8" xfId="8083"/>
    <cellStyle name="Comma 3 2 4 7 9" xfId="8084"/>
    <cellStyle name="Comma 3 2 4 8" xfId="8085"/>
    <cellStyle name="Comma 3 2 4 9" xfId="8086"/>
    <cellStyle name="Comma 3 2 40" xfId="8087"/>
    <cellStyle name="Comma 3 2 41" xfId="8088"/>
    <cellStyle name="Comma 3 2 42" xfId="8089"/>
    <cellStyle name="Comma 3 2 43" xfId="8090"/>
    <cellStyle name="Comma 3 2 44" xfId="8091"/>
    <cellStyle name="Comma 3 2 45" xfId="8092"/>
    <cellStyle name="Comma 3 2 46" xfId="8093"/>
    <cellStyle name="Comma 3 2 47" xfId="8094"/>
    <cellStyle name="Comma 3 2 48" xfId="8095"/>
    <cellStyle name="Comma 3 2 49" xfId="8096"/>
    <cellStyle name="Comma 3 2 5" xfId="8097"/>
    <cellStyle name="Comma 3 2 5 10" xfId="8098"/>
    <cellStyle name="Comma 3 2 5 11" xfId="8099"/>
    <cellStyle name="Comma 3 2 5 12" xfId="8100"/>
    <cellStyle name="Comma 3 2 5 13" xfId="8101"/>
    <cellStyle name="Comma 3 2 5 14" xfId="8102"/>
    <cellStyle name="Comma 3 2 5 15" xfId="8103"/>
    <cellStyle name="Comma 3 2 5 16" xfId="8104"/>
    <cellStyle name="Comma 3 2 5 17" xfId="8105"/>
    <cellStyle name="Comma 3 2 5 18" xfId="8106"/>
    <cellStyle name="Comma 3 2 5 19" xfId="8107"/>
    <cellStyle name="Comma 3 2 5 2" xfId="8108"/>
    <cellStyle name="Comma 3 2 5 2 10" xfId="8109"/>
    <cellStyle name="Comma 3 2 5 2 11" xfId="8110"/>
    <cellStyle name="Comma 3 2 5 2 12" xfId="8111"/>
    <cellStyle name="Comma 3 2 5 2 13" xfId="8112"/>
    <cellStyle name="Comma 3 2 5 2 14" xfId="8113"/>
    <cellStyle name="Comma 3 2 5 2 15" xfId="8114"/>
    <cellStyle name="Comma 3 2 5 2 16" xfId="8115"/>
    <cellStyle name="Comma 3 2 5 2 17" xfId="8116"/>
    <cellStyle name="Comma 3 2 5 2 18" xfId="8117"/>
    <cellStyle name="Comma 3 2 5 2 19" xfId="8118"/>
    <cellStyle name="Comma 3 2 5 2 2" xfId="8119"/>
    <cellStyle name="Comma 3 2 5 2 20" xfId="8120"/>
    <cellStyle name="Comma 3 2 5 2 21" xfId="8121"/>
    <cellStyle name="Comma 3 2 5 2 22" xfId="8122"/>
    <cellStyle name="Comma 3 2 5 2 3" xfId="8123"/>
    <cellStyle name="Comma 3 2 5 2 4" xfId="8124"/>
    <cellStyle name="Comma 3 2 5 2 5" xfId="8125"/>
    <cellStyle name="Comma 3 2 5 2 6" xfId="8126"/>
    <cellStyle name="Comma 3 2 5 2 7" xfId="8127"/>
    <cellStyle name="Comma 3 2 5 2 8" xfId="8128"/>
    <cellStyle name="Comma 3 2 5 2 9" xfId="8129"/>
    <cellStyle name="Comma 3 2 5 20" xfId="8130"/>
    <cellStyle name="Comma 3 2 5 21" xfId="8131"/>
    <cellStyle name="Comma 3 2 5 22" xfId="8132"/>
    <cellStyle name="Comma 3 2 5 23" xfId="8133"/>
    <cellStyle name="Comma 3 2 5 24" xfId="8134"/>
    <cellStyle name="Comma 3 2 5 25" xfId="8135"/>
    <cellStyle name="Comma 3 2 5 26" xfId="8136"/>
    <cellStyle name="Comma 3 2 5 27" xfId="8137"/>
    <cellStyle name="Comma 3 2 5 28" xfId="8138"/>
    <cellStyle name="Comma 3 2 5 3" xfId="8139"/>
    <cellStyle name="Comma 3 2 5 3 10" xfId="8140"/>
    <cellStyle name="Comma 3 2 5 3 11" xfId="8141"/>
    <cellStyle name="Comma 3 2 5 3 12" xfId="8142"/>
    <cellStyle name="Comma 3 2 5 3 13" xfId="8143"/>
    <cellStyle name="Comma 3 2 5 3 14" xfId="8144"/>
    <cellStyle name="Comma 3 2 5 3 15" xfId="8145"/>
    <cellStyle name="Comma 3 2 5 3 16" xfId="8146"/>
    <cellStyle name="Comma 3 2 5 3 17" xfId="8147"/>
    <cellStyle name="Comma 3 2 5 3 18" xfId="8148"/>
    <cellStyle name="Comma 3 2 5 3 19" xfId="8149"/>
    <cellStyle name="Comma 3 2 5 3 2" xfId="8150"/>
    <cellStyle name="Comma 3 2 5 3 20" xfId="8151"/>
    <cellStyle name="Comma 3 2 5 3 21" xfId="8152"/>
    <cellStyle name="Comma 3 2 5 3 22" xfId="8153"/>
    <cellStyle name="Comma 3 2 5 3 3" xfId="8154"/>
    <cellStyle name="Comma 3 2 5 3 4" xfId="8155"/>
    <cellStyle name="Comma 3 2 5 3 5" xfId="8156"/>
    <cellStyle name="Comma 3 2 5 3 6" xfId="8157"/>
    <cellStyle name="Comma 3 2 5 3 7" xfId="8158"/>
    <cellStyle name="Comma 3 2 5 3 8" xfId="8159"/>
    <cellStyle name="Comma 3 2 5 3 9" xfId="8160"/>
    <cellStyle name="Comma 3 2 5 4" xfId="8161"/>
    <cellStyle name="Comma 3 2 5 4 10" xfId="8162"/>
    <cellStyle name="Comma 3 2 5 4 11" xfId="8163"/>
    <cellStyle name="Comma 3 2 5 4 12" xfId="8164"/>
    <cellStyle name="Comma 3 2 5 4 13" xfId="8165"/>
    <cellStyle name="Comma 3 2 5 4 14" xfId="8166"/>
    <cellStyle name="Comma 3 2 5 4 15" xfId="8167"/>
    <cellStyle name="Comma 3 2 5 4 16" xfId="8168"/>
    <cellStyle name="Comma 3 2 5 4 17" xfId="8169"/>
    <cellStyle name="Comma 3 2 5 4 18" xfId="8170"/>
    <cellStyle name="Comma 3 2 5 4 19" xfId="8171"/>
    <cellStyle name="Comma 3 2 5 4 2" xfId="8172"/>
    <cellStyle name="Comma 3 2 5 4 20" xfId="8173"/>
    <cellStyle name="Comma 3 2 5 4 21" xfId="8174"/>
    <cellStyle name="Comma 3 2 5 4 22" xfId="8175"/>
    <cellStyle name="Comma 3 2 5 4 3" xfId="8176"/>
    <cellStyle name="Comma 3 2 5 4 4" xfId="8177"/>
    <cellStyle name="Comma 3 2 5 4 5" xfId="8178"/>
    <cellStyle name="Comma 3 2 5 4 6" xfId="8179"/>
    <cellStyle name="Comma 3 2 5 4 7" xfId="8180"/>
    <cellStyle name="Comma 3 2 5 4 8" xfId="8181"/>
    <cellStyle name="Comma 3 2 5 4 9" xfId="8182"/>
    <cellStyle name="Comma 3 2 5 5" xfId="8183"/>
    <cellStyle name="Comma 3 2 5 5 10" xfId="8184"/>
    <cellStyle name="Comma 3 2 5 5 11" xfId="8185"/>
    <cellStyle name="Comma 3 2 5 5 12" xfId="8186"/>
    <cellStyle name="Comma 3 2 5 5 13" xfId="8187"/>
    <cellStyle name="Comma 3 2 5 5 14" xfId="8188"/>
    <cellStyle name="Comma 3 2 5 5 15" xfId="8189"/>
    <cellStyle name="Comma 3 2 5 5 16" xfId="8190"/>
    <cellStyle name="Comma 3 2 5 5 17" xfId="8191"/>
    <cellStyle name="Comma 3 2 5 5 18" xfId="8192"/>
    <cellStyle name="Comma 3 2 5 5 19" xfId="8193"/>
    <cellStyle name="Comma 3 2 5 5 2" xfId="8194"/>
    <cellStyle name="Comma 3 2 5 5 20" xfId="8195"/>
    <cellStyle name="Comma 3 2 5 5 21" xfId="8196"/>
    <cellStyle name="Comma 3 2 5 5 22" xfId="8197"/>
    <cellStyle name="Comma 3 2 5 5 3" xfId="8198"/>
    <cellStyle name="Comma 3 2 5 5 4" xfId="8199"/>
    <cellStyle name="Comma 3 2 5 5 5" xfId="8200"/>
    <cellStyle name="Comma 3 2 5 5 6" xfId="8201"/>
    <cellStyle name="Comma 3 2 5 5 7" xfId="8202"/>
    <cellStyle name="Comma 3 2 5 5 8" xfId="8203"/>
    <cellStyle name="Comma 3 2 5 5 9" xfId="8204"/>
    <cellStyle name="Comma 3 2 5 6" xfId="8205"/>
    <cellStyle name="Comma 3 2 5 6 10" xfId="8206"/>
    <cellStyle name="Comma 3 2 5 6 11" xfId="8207"/>
    <cellStyle name="Comma 3 2 5 6 12" xfId="8208"/>
    <cellStyle name="Comma 3 2 5 6 13" xfId="8209"/>
    <cellStyle name="Comma 3 2 5 6 14" xfId="8210"/>
    <cellStyle name="Comma 3 2 5 6 15" xfId="8211"/>
    <cellStyle name="Comma 3 2 5 6 16" xfId="8212"/>
    <cellStyle name="Comma 3 2 5 6 17" xfId="8213"/>
    <cellStyle name="Comma 3 2 5 6 18" xfId="8214"/>
    <cellStyle name="Comma 3 2 5 6 19" xfId="8215"/>
    <cellStyle name="Comma 3 2 5 6 2" xfId="8216"/>
    <cellStyle name="Comma 3 2 5 6 20" xfId="8217"/>
    <cellStyle name="Comma 3 2 5 6 21" xfId="8218"/>
    <cellStyle name="Comma 3 2 5 6 22" xfId="8219"/>
    <cellStyle name="Comma 3 2 5 6 3" xfId="8220"/>
    <cellStyle name="Comma 3 2 5 6 4" xfId="8221"/>
    <cellStyle name="Comma 3 2 5 6 5" xfId="8222"/>
    <cellStyle name="Comma 3 2 5 6 6" xfId="8223"/>
    <cellStyle name="Comma 3 2 5 6 7" xfId="8224"/>
    <cellStyle name="Comma 3 2 5 6 8" xfId="8225"/>
    <cellStyle name="Comma 3 2 5 6 9" xfId="8226"/>
    <cellStyle name="Comma 3 2 5 7" xfId="8227"/>
    <cellStyle name="Comma 3 2 5 7 10" xfId="8228"/>
    <cellStyle name="Comma 3 2 5 7 11" xfId="8229"/>
    <cellStyle name="Comma 3 2 5 7 12" xfId="8230"/>
    <cellStyle name="Comma 3 2 5 7 13" xfId="8231"/>
    <cellStyle name="Comma 3 2 5 7 14" xfId="8232"/>
    <cellStyle name="Comma 3 2 5 7 15" xfId="8233"/>
    <cellStyle name="Comma 3 2 5 7 16" xfId="8234"/>
    <cellStyle name="Comma 3 2 5 7 17" xfId="8235"/>
    <cellStyle name="Comma 3 2 5 7 18" xfId="8236"/>
    <cellStyle name="Comma 3 2 5 7 19" xfId="8237"/>
    <cellStyle name="Comma 3 2 5 7 2" xfId="8238"/>
    <cellStyle name="Comma 3 2 5 7 20" xfId="8239"/>
    <cellStyle name="Comma 3 2 5 7 21" xfId="8240"/>
    <cellStyle name="Comma 3 2 5 7 22" xfId="8241"/>
    <cellStyle name="Comma 3 2 5 7 3" xfId="8242"/>
    <cellStyle name="Comma 3 2 5 7 4" xfId="8243"/>
    <cellStyle name="Comma 3 2 5 7 5" xfId="8244"/>
    <cellStyle name="Comma 3 2 5 7 6" xfId="8245"/>
    <cellStyle name="Comma 3 2 5 7 7" xfId="8246"/>
    <cellStyle name="Comma 3 2 5 7 8" xfId="8247"/>
    <cellStyle name="Comma 3 2 5 7 9" xfId="8248"/>
    <cellStyle name="Comma 3 2 5 8" xfId="8249"/>
    <cellStyle name="Comma 3 2 5 9" xfId="8250"/>
    <cellStyle name="Comma 3 2 50" xfId="8251"/>
    <cellStyle name="Comma 3 2 51" xfId="8252"/>
    <cellStyle name="Comma 3 2 51 2" xfId="8253"/>
    <cellStyle name="Comma 3 2 52" xfId="8254"/>
    <cellStyle name="Comma 3 2 53" xfId="8255"/>
    <cellStyle name="Comma 3 2 54" xfId="8256"/>
    <cellStyle name="Comma 3 2 55" xfId="8257"/>
    <cellStyle name="Comma 3 2 56" xfId="8258"/>
    <cellStyle name="Comma 3 2 57" xfId="8259"/>
    <cellStyle name="Comma 3 2 58" xfId="8260"/>
    <cellStyle name="Comma 3 2 59" xfId="8261"/>
    <cellStyle name="Comma 3 2 6" xfId="8262"/>
    <cellStyle name="Comma 3 2 60" xfId="8263"/>
    <cellStyle name="Comma 3 2 61" xfId="8264"/>
    <cellStyle name="Comma 3 2 62" xfId="8265"/>
    <cellStyle name="Comma 3 2 62 2" xfId="8266"/>
    <cellStyle name="Comma 3 2 62 2 2" xfId="8267"/>
    <cellStyle name="Comma 3 2 62 2 2 2" xfId="8268"/>
    <cellStyle name="Comma 3 2 62 2 2 2 2" xfId="8269"/>
    <cellStyle name="Comma 3 2 62 2 2 3" xfId="8270"/>
    <cellStyle name="Comma 3 2 62 2 3" xfId="8271"/>
    <cellStyle name="Comma 3 2 62 2 3 2" xfId="8272"/>
    <cellStyle name="Comma 3 2 62 3" xfId="8273"/>
    <cellStyle name="Comma 3 2 62 3 2" xfId="8274"/>
    <cellStyle name="Comma 3 2 62 4" xfId="8275"/>
    <cellStyle name="Comma 3 2 63" xfId="8276"/>
    <cellStyle name="Comma 3 2 64" xfId="8277"/>
    <cellStyle name="Comma 3 2 65" xfId="8278"/>
    <cellStyle name="Comma 3 2 66" xfId="8279"/>
    <cellStyle name="Comma 3 2 67" xfId="8280"/>
    <cellStyle name="Comma 3 2 68" xfId="8281"/>
    <cellStyle name="Comma 3 2 69" xfId="8282"/>
    <cellStyle name="Comma 3 2 7" xfId="8283"/>
    <cellStyle name="Comma 3 2 70" xfId="8284"/>
    <cellStyle name="Comma 3 2 71" xfId="8285"/>
    <cellStyle name="Comma 3 2 72" xfId="8286"/>
    <cellStyle name="Comma 3 2 73" xfId="8287"/>
    <cellStyle name="Comma 3 2 74" xfId="8288"/>
    <cellStyle name="Comma 3 2 75" xfId="8289"/>
    <cellStyle name="Comma 3 2 76" xfId="8290"/>
    <cellStyle name="Comma 3 2 77" xfId="8291"/>
    <cellStyle name="Comma 3 2 78" xfId="8292"/>
    <cellStyle name="Comma 3 2 79" xfId="8293"/>
    <cellStyle name="Comma 3 2 8" xfId="8294"/>
    <cellStyle name="Comma 3 2 80" xfId="8295"/>
    <cellStyle name="Comma 3 2 81" xfId="8296"/>
    <cellStyle name="Comma 3 2 82" xfId="8297"/>
    <cellStyle name="Comma 3 2 83" xfId="8298"/>
    <cellStyle name="Comma 3 2 84" xfId="8299"/>
    <cellStyle name="Comma 3 2 85" xfId="8300"/>
    <cellStyle name="Comma 3 2 86" xfId="8301"/>
    <cellStyle name="Comma 3 2 87" xfId="8302"/>
    <cellStyle name="Comma 3 2 88" xfId="8303"/>
    <cellStyle name="Comma 3 2 89" xfId="8304"/>
    <cellStyle name="Comma 3 2 9" xfId="8305"/>
    <cellStyle name="Comma 3 2 90" xfId="8306"/>
    <cellStyle name="Comma 3 2 91" xfId="8307"/>
    <cellStyle name="Comma 3 2 92" xfId="8308"/>
    <cellStyle name="Comma 3 2 93" xfId="8309"/>
    <cellStyle name="Comma 3 2 94" xfId="8310"/>
    <cellStyle name="Comma 3 2 95" xfId="8311"/>
    <cellStyle name="Comma 3 2 96" xfId="8312"/>
    <cellStyle name="Comma 3 2 97" xfId="8313"/>
    <cellStyle name="Comma 3 2 98" xfId="8314"/>
    <cellStyle name="Comma 3 2 99" xfId="8315"/>
    <cellStyle name="Comma 3 20" xfId="8316"/>
    <cellStyle name="Comma 3 21" xfId="8317"/>
    <cellStyle name="Comma 3 22" xfId="8318"/>
    <cellStyle name="Comma 3 23" xfId="8319"/>
    <cellStyle name="Comma 3 24" xfId="8320"/>
    <cellStyle name="Comma 3 25" xfId="8321"/>
    <cellStyle name="Comma 3 26" xfId="8322"/>
    <cellStyle name="Comma 3 27" xfId="8323"/>
    <cellStyle name="Comma 3 28" xfId="8324"/>
    <cellStyle name="Comma 3 29" xfId="8325"/>
    <cellStyle name="Comma 3 3" xfId="8326"/>
    <cellStyle name="Comma 3 3 10" xfId="8327"/>
    <cellStyle name="Comma 3 3 11" xfId="8328"/>
    <cellStyle name="Comma 3 3 12" xfId="8329"/>
    <cellStyle name="Comma 3 3 13" xfId="8330"/>
    <cellStyle name="Comma 3 3 14" xfId="8331"/>
    <cellStyle name="Comma 3 3 15" xfId="8332"/>
    <cellStyle name="Comma 3 3 15 10" xfId="8333"/>
    <cellStyle name="Comma 3 3 15 11" xfId="8334"/>
    <cellStyle name="Comma 3 3 15 12" xfId="8335"/>
    <cellStyle name="Comma 3 3 15 13" xfId="8336"/>
    <cellStyle name="Comma 3 3 15 14" xfId="8337"/>
    <cellStyle name="Comma 3 3 15 15" xfId="8338"/>
    <cellStyle name="Comma 3 3 15 16" xfId="8339"/>
    <cellStyle name="Comma 3 3 15 17" xfId="8340"/>
    <cellStyle name="Comma 3 3 15 18" xfId="8341"/>
    <cellStyle name="Comma 3 3 15 19" xfId="8342"/>
    <cellStyle name="Comma 3 3 15 2" xfId="8343"/>
    <cellStyle name="Comma 3 3 15 20" xfId="8344"/>
    <cellStyle name="Comma 3 3 15 21" xfId="8345"/>
    <cellStyle name="Comma 3 3 15 22" xfId="8346"/>
    <cellStyle name="Comma 3 3 15 3" xfId="8347"/>
    <cellStyle name="Comma 3 3 15 4" xfId="8348"/>
    <cellStyle name="Comma 3 3 15 5" xfId="8349"/>
    <cellStyle name="Comma 3 3 15 6" xfId="8350"/>
    <cellStyle name="Comma 3 3 15 7" xfId="8351"/>
    <cellStyle name="Comma 3 3 15 8" xfId="8352"/>
    <cellStyle name="Comma 3 3 15 9" xfId="8353"/>
    <cellStyle name="Comma 3 3 16" xfId="8354"/>
    <cellStyle name="Comma 3 3 16 10" xfId="8355"/>
    <cellStyle name="Comma 3 3 16 11" xfId="8356"/>
    <cellStyle name="Comma 3 3 16 12" xfId="8357"/>
    <cellStyle name="Comma 3 3 16 13" xfId="8358"/>
    <cellStyle name="Comma 3 3 16 14" xfId="8359"/>
    <cellStyle name="Comma 3 3 16 15" xfId="8360"/>
    <cellStyle name="Comma 3 3 16 16" xfId="8361"/>
    <cellStyle name="Comma 3 3 16 17" xfId="8362"/>
    <cellStyle name="Comma 3 3 16 18" xfId="8363"/>
    <cellStyle name="Comma 3 3 16 19" xfId="8364"/>
    <cellStyle name="Comma 3 3 16 2" xfId="8365"/>
    <cellStyle name="Comma 3 3 16 20" xfId="8366"/>
    <cellStyle name="Comma 3 3 16 21" xfId="8367"/>
    <cellStyle name="Comma 3 3 16 22" xfId="8368"/>
    <cellStyle name="Comma 3 3 16 3" xfId="8369"/>
    <cellStyle name="Comma 3 3 16 4" xfId="8370"/>
    <cellStyle name="Comma 3 3 16 5" xfId="8371"/>
    <cellStyle name="Comma 3 3 16 6" xfId="8372"/>
    <cellStyle name="Comma 3 3 16 7" xfId="8373"/>
    <cellStyle name="Comma 3 3 16 8" xfId="8374"/>
    <cellStyle name="Comma 3 3 16 9" xfId="8375"/>
    <cellStyle name="Comma 3 3 17" xfId="8376"/>
    <cellStyle name="Comma 3 3 17 10" xfId="8377"/>
    <cellStyle name="Comma 3 3 17 11" xfId="8378"/>
    <cellStyle name="Comma 3 3 17 12" xfId="8379"/>
    <cellStyle name="Comma 3 3 17 13" xfId="8380"/>
    <cellStyle name="Comma 3 3 17 14" xfId="8381"/>
    <cellStyle name="Comma 3 3 17 15" xfId="8382"/>
    <cellStyle name="Comma 3 3 17 16" xfId="8383"/>
    <cellStyle name="Comma 3 3 17 17" xfId="8384"/>
    <cellStyle name="Comma 3 3 17 18" xfId="8385"/>
    <cellStyle name="Comma 3 3 17 19" xfId="8386"/>
    <cellStyle name="Comma 3 3 17 2" xfId="8387"/>
    <cellStyle name="Comma 3 3 17 20" xfId="8388"/>
    <cellStyle name="Comma 3 3 17 21" xfId="8389"/>
    <cellStyle name="Comma 3 3 17 22" xfId="8390"/>
    <cellStyle name="Comma 3 3 17 3" xfId="8391"/>
    <cellStyle name="Comma 3 3 17 4" xfId="8392"/>
    <cellStyle name="Comma 3 3 17 5" xfId="8393"/>
    <cellStyle name="Comma 3 3 17 6" xfId="8394"/>
    <cellStyle name="Comma 3 3 17 7" xfId="8395"/>
    <cellStyle name="Comma 3 3 17 8" xfId="8396"/>
    <cellStyle name="Comma 3 3 17 9" xfId="8397"/>
    <cellStyle name="Comma 3 3 18" xfId="8398"/>
    <cellStyle name="Comma 3 3 18 10" xfId="8399"/>
    <cellStyle name="Comma 3 3 18 11" xfId="8400"/>
    <cellStyle name="Comma 3 3 18 12" xfId="8401"/>
    <cellStyle name="Comma 3 3 18 13" xfId="8402"/>
    <cellStyle name="Comma 3 3 18 14" xfId="8403"/>
    <cellStyle name="Comma 3 3 18 15" xfId="8404"/>
    <cellStyle name="Comma 3 3 18 16" xfId="8405"/>
    <cellStyle name="Comma 3 3 18 17" xfId="8406"/>
    <cellStyle name="Comma 3 3 18 18" xfId="8407"/>
    <cellStyle name="Comma 3 3 18 19" xfId="8408"/>
    <cellStyle name="Comma 3 3 18 2" xfId="8409"/>
    <cellStyle name="Comma 3 3 18 20" xfId="8410"/>
    <cellStyle name="Comma 3 3 18 21" xfId="8411"/>
    <cellStyle name="Comma 3 3 18 22" xfId="8412"/>
    <cellStyle name="Comma 3 3 18 3" xfId="8413"/>
    <cellStyle name="Comma 3 3 18 4" xfId="8414"/>
    <cellStyle name="Comma 3 3 18 5" xfId="8415"/>
    <cellStyle name="Comma 3 3 18 6" xfId="8416"/>
    <cellStyle name="Comma 3 3 18 7" xfId="8417"/>
    <cellStyle name="Comma 3 3 18 8" xfId="8418"/>
    <cellStyle name="Comma 3 3 18 9" xfId="8419"/>
    <cellStyle name="Comma 3 3 19" xfId="8420"/>
    <cellStyle name="Comma 3 3 19 10" xfId="8421"/>
    <cellStyle name="Comma 3 3 19 11" xfId="8422"/>
    <cellStyle name="Comma 3 3 19 12" xfId="8423"/>
    <cellStyle name="Comma 3 3 19 13" xfId="8424"/>
    <cellStyle name="Comma 3 3 19 14" xfId="8425"/>
    <cellStyle name="Comma 3 3 19 15" xfId="8426"/>
    <cellStyle name="Comma 3 3 19 16" xfId="8427"/>
    <cellStyle name="Comma 3 3 19 17" xfId="8428"/>
    <cellStyle name="Comma 3 3 19 18" xfId="8429"/>
    <cellStyle name="Comma 3 3 19 19" xfId="8430"/>
    <cellStyle name="Comma 3 3 19 2" xfId="8431"/>
    <cellStyle name="Comma 3 3 19 20" xfId="8432"/>
    <cellStyle name="Comma 3 3 19 21" xfId="8433"/>
    <cellStyle name="Comma 3 3 19 22" xfId="8434"/>
    <cellStyle name="Comma 3 3 19 3" xfId="8435"/>
    <cellStyle name="Comma 3 3 19 4" xfId="8436"/>
    <cellStyle name="Comma 3 3 19 5" xfId="8437"/>
    <cellStyle name="Comma 3 3 19 6" xfId="8438"/>
    <cellStyle name="Comma 3 3 19 7" xfId="8439"/>
    <cellStyle name="Comma 3 3 19 8" xfId="8440"/>
    <cellStyle name="Comma 3 3 19 9" xfId="8441"/>
    <cellStyle name="Comma 3 3 2" xfId="8442"/>
    <cellStyle name="Comma 3 3 2 10" xfId="8443"/>
    <cellStyle name="Comma 3 3 2 11" xfId="8444"/>
    <cellStyle name="Comma 3 3 2 12" xfId="8445"/>
    <cellStyle name="Comma 3 3 2 13" xfId="8446"/>
    <cellStyle name="Comma 3 3 2 14" xfId="8447"/>
    <cellStyle name="Comma 3 3 2 15" xfId="8448"/>
    <cellStyle name="Comma 3 3 2 16" xfId="8449"/>
    <cellStyle name="Comma 3 3 2 17" xfId="8450"/>
    <cellStyle name="Comma 3 3 2 18" xfId="8451"/>
    <cellStyle name="Comma 3 3 2 19" xfId="8452"/>
    <cellStyle name="Comma 3 3 2 2" xfId="8453"/>
    <cellStyle name="Comma 3 3 2 2 10" xfId="8454"/>
    <cellStyle name="Comma 3 3 2 2 11" xfId="8455"/>
    <cellStyle name="Comma 3 3 2 2 12" xfId="8456"/>
    <cellStyle name="Comma 3 3 2 2 13" xfId="8457"/>
    <cellStyle name="Comma 3 3 2 2 14" xfId="8458"/>
    <cellStyle name="Comma 3 3 2 2 14 10" xfId="8459"/>
    <cellStyle name="Comma 3 3 2 2 14 11" xfId="8460"/>
    <cellStyle name="Comma 3 3 2 2 14 12" xfId="8461"/>
    <cellStyle name="Comma 3 3 2 2 14 13" xfId="8462"/>
    <cellStyle name="Comma 3 3 2 2 14 14" xfId="8463"/>
    <cellStyle name="Comma 3 3 2 2 14 15" xfId="8464"/>
    <cellStyle name="Comma 3 3 2 2 14 16" xfId="8465"/>
    <cellStyle name="Comma 3 3 2 2 14 17" xfId="8466"/>
    <cellStyle name="Comma 3 3 2 2 14 18" xfId="8467"/>
    <cellStyle name="Comma 3 3 2 2 14 19" xfId="8468"/>
    <cellStyle name="Comma 3 3 2 2 14 2" xfId="8469"/>
    <cellStyle name="Comma 3 3 2 2 14 20" xfId="8470"/>
    <cellStyle name="Comma 3 3 2 2 14 21" xfId="8471"/>
    <cellStyle name="Comma 3 3 2 2 14 22" xfId="8472"/>
    <cellStyle name="Comma 3 3 2 2 14 3" xfId="8473"/>
    <cellStyle name="Comma 3 3 2 2 14 4" xfId="8474"/>
    <cellStyle name="Comma 3 3 2 2 14 5" xfId="8475"/>
    <cellStyle name="Comma 3 3 2 2 14 6" xfId="8476"/>
    <cellStyle name="Comma 3 3 2 2 14 7" xfId="8477"/>
    <cellStyle name="Comma 3 3 2 2 14 8" xfId="8478"/>
    <cellStyle name="Comma 3 3 2 2 14 9" xfId="8479"/>
    <cellStyle name="Comma 3 3 2 2 15" xfId="8480"/>
    <cellStyle name="Comma 3 3 2 2 15 10" xfId="8481"/>
    <cellStyle name="Comma 3 3 2 2 15 11" xfId="8482"/>
    <cellStyle name="Comma 3 3 2 2 15 12" xfId="8483"/>
    <cellStyle name="Comma 3 3 2 2 15 13" xfId="8484"/>
    <cellStyle name="Comma 3 3 2 2 15 14" xfId="8485"/>
    <cellStyle name="Comma 3 3 2 2 15 15" xfId="8486"/>
    <cellStyle name="Comma 3 3 2 2 15 16" xfId="8487"/>
    <cellStyle name="Comma 3 3 2 2 15 17" xfId="8488"/>
    <cellStyle name="Comma 3 3 2 2 15 18" xfId="8489"/>
    <cellStyle name="Comma 3 3 2 2 15 19" xfId="8490"/>
    <cellStyle name="Comma 3 3 2 2 15 2" xfId="8491"/>
    <cellStyle name="Comma 3 3 2 2 15 20" xfId="8492"/>
    <cellStyle name="Comma 3 3 2 2 15 21" xfId="8493"/>
    <cellStyle name="Comma 3 3 2 2 15 22" xfId="8494"/>
    <cellStyle name="Comma 3 3 2 2 15 3" xfId="8495"/>
    <cellStyle name="Comma 3 3 2 2 15 4" xfId="8496"/>
    <cellStyle name="Comma 3 3 2 2 15 5" xfId="8497"/>
    <cellStyle name="Comma 3 3 2 2 15 6" xfId="8498"/>
    <cellStyle name="Comma 3 3 2 2 15 7" xfId="8499"/>
    <cellStyle name="Comma 3 3 2 2 15 8" xfId="8500"/>
    <cellStyle name="Comma 3 3 2 2 15 9" xfId="8501"/>
    <cellStyle name="Comma 3 3 2 2 16" xfId="8502"/>
    <cellStyle name="Comma 3 3 2 2 16 10" xfId="8503"/>
    <cellStyle name="Comma 3 3 2 2 16 11" xfId="8504"/>
    <cellStyle name="Comma 3 3 2 2 16 12" xfId="8505"/>
    <cellStyle name="Comma 3 3 2 2 16 13" xfId="8506"/>
    <cellStyle name="Comma 3 3 2 2 16 14" xfId="8507"/>
    <cellStyle name="Comma 3 3 2 2 16 15" xfId="8508"/>
    <cellStyle name="Comma 3 3 2 2 16 16" xfId="8509"/>
    <cellStyle name="Comma 3 3 2 2 16 17" xfId="8510"/>
    <cellStyle name="Comma 3 3 2 2 16 18" xfId="8511"/>
    <cellStyle name="Comma 3 3 2 2 16 19" xfId="8512"/>
    <cellStyle name="Comma 3 3 2 2 16 2" xfId="8513"/>
    <cellStyle name="Comma 3 3 2 2 16 20" xfId="8514"/>
    <cellStyle name="Comma 3 3 2 2 16 21" xfId="8515"/>
    <cellStyle name="Comma 3 3 2 2 16 22" xfId="8516"/>
    <cellStyle name="Comma 3 3 2 2 16 3" xfId="8517"/>
    <cellStyle name="Comma 3 3 2 2 16 4" xfId="8518"/>
    <cellStyle name="Comma 3 3 2 2 16 5" xfId="8519"/>
    <cellStyle name="Comma 3 3 2 2 16 6" xfId="8520"/>
    <cellStyle name="Comma 3 3 2 2 16 7" xfId="8521"/>
    <cellStyle name="Comma 3 3 2 2 16 8" xfId="8522"/>
    <cellStyle name="Comma 3 3 2 2 16 9" xfId="8523"/>
    <cellStyle name="Comma 3 3 2 2 17" xfId="8524"/>
    <cellStyle name="Comma 3 3 2 2 17 10" xfId="8525"/>
    <cellStyle name="Comma 3 3 2 2 17 11" xfId="8526"/>
    <cellStyle name="Comma 3 3 2 2 17 12" xfId="8527"/>
    <cellStyle name="Comma 3 3 2 2 17 13" xfId="8528"/>
    <cellStyle name="Comma 3 3 2 2 17 14" xfId="8529"/>
    <cellStyle name="Comma 3 3 2 2 17 15" xfId="8530"/>
    <cellStyle name="Comma 3 3 2 2 17 16" xfId="8531"/>
    <cellStyle name="Comma 3 3 2 2 17 17" xfId="8532"/>
    <cellStyle name="Comma 3 3 2 2 17 18" xfId="8533"/>
    <cellStyle name="Comma 3 3 2 2 17 19" xfId="8534"/>
    <cellStyle name="Comma 3 3 2 2 17 2" xfId="8535"/>
    <cellStyle name="Comma 3 3 2 2 17 20" xfId="8536"/>
    <cellStyle name="Comma 3 3 2 2 17 21" xfId="8537"/>
    <cellStyle name="Comma 3 3 2 2 17 22" xfId="8538"/>
    <cellStyle name="Comma 3 3 2 2 17 3" xfId="8539"/>
    <cellStyle name="Comma 3 3 2 2 17 4" xfId="8540"/>
    <cellStyle name="Comma 3 3 2 2 17 5" xfId="8541"/>
    <cellStyle name="Comma 3 3 2 2 17 6" xfId="8542"/>
    <cellStyle name="Comma 3 3 2 2 17 7" xfId="8543"/>
    <cellStyle name="Comma 3 3 2 2 17 8" xfId="8544"/>
    <cellStyle name="Comma 3 3 2 2 17 9" xfId="8545"/>
    <cellStyle name="Comma 3 3 2 2 18" xfId="8546"/>
    <cellStyle name="Comma 3 3 2 2 18 10" xfId="8547"/>
    <cellStyle name="Comma 3 3 2 2 18 11" xfId="8548"/>
    <cellStyle name="Comma 3 3 2 2 18 12" xfId="8549"/>
    <cellStyle name="Comma 3 3 2 2 18 13" xfId="8550"/>
    <cellStyle name="Comma 3 3 2 2 18 14" xfId="8551"/>
    <cellStyle name="Comma 3 3 2 2 18 15" xfId="8552"/>
    <cellStyle name="Comma 3 3 2 2 18 16" xfId="8553"/>
    <cellStyle name="Comma 3 3 2 2 18 17" xfId="8554"/>
    <cellStyle name="Comma 3 3 2 2 18 18" xfId="8555"/>
    <cellStyle name="Comma 3 3 2 2 18 19" xfId="8556"/>
    <cellStyle name="Comma 3 3 2 2 18 2" xfId="8557"/>
    <cellStyle name="Comma 3 3 2 2 18 20" xfId="8558"/>
    <cellStyle name="Comma 3 3 2 2 18 21" xfId="8559"/>
    <cellStyle name="Comma 3 3 2 2 18 22" xfId="8560"/>
    <cellStyle name="Comma 3 3 2 2 18 3" xfId="8561"/>
    <cellStyle name="Comma 3 3 2 2 18 4" xfId="8562"/>
    <cellStyle name="Comma 3 3 2 2 18 5" xfId="8563"/>
    <cellStyle name="Comma 3 3 2 2 18 6" xfId="8564"/>
    <cellStyle name="Comma 3 3 2 2 18 7" xfId="8565"/>
    <cellStyle name="Comma 3 3 2 2 18 8" xfId="8566"/>
    <cellStyle name="Comma 3 3 2 2 18 9" xfId="8567"/>
    <cellStyle name="Comma 3 3 2 2 19" xfId="8568"/>
    <cellStyle name="Comma 3 3 2 2 19 10" xfId="8569"/>
    <cellStyle name="Comma 3 3 2 2 19 11" xfId="8570"/>
    <cellStyle name="Comma 3 3 2 2 19 12" xfId="8571"/>
    <cellStyle name="Comma 3 3 2 2 19 13" xfId="8572"/>
    <cellStyle name="Comma 3 3 2 2 19 14" xfId="8573"/>
    <cellStyle name="Comma 3 3 2 2 19 15" xfId="8574"/>
    <cellStyle name="Comma 3 3 2 2 19 16" xfId="8575"/>
    <cellStyle name="Comma 3 3 2 2 19 17" xfId="8576"/>
    <cellStyle name="Comma 3 3 2 2 19 18" xfId="8577"/>
    <cellStyle name="Comma 3 3 2 2 19 19" xfId="8578"/>
    <cellStyle name="Comma 3 3 2 2 19 2" xfId="8579"/>
    <cellStyle name="Comma 3 3 2 2 19 20" xfId="8580"/>
    <cellStyle name="Comma 3 3 2 2 19 21" xfId="8581"/>
    <cellStyle name="Comma 3 3 2 2 19 22" xfId="8582"/>
    <cellStyle name="Comma 3 3 2 2 19 3" xfId="8583"/>
    <cellStyle name="Comma 3 3 2 2 19 4" xfId="8584"/>
    <cellStyle name="Comma 3 3 2 2 19 5" xfId="8585"/>
    <cellStyle name="Comma 3 3 2 2 19 6" xfId="8586"/>
    <cellStyle name="Comma 3 3 2 2 19 7" xfId="8587"/>
    <cellStyle name="Comma 3 3 2 2 19 8" xfId="8588"/>
    <cellStyle name="Comma 3 3 2 2 19 9" xfId="8589"/>
    <cellStyle name="Comma 3 3 2 2 2" xfId="8590"/>
    <cellStyle name="Comma 3 3 2 2 2 10" xfId="8591"/>
    <cellStyle name="Comma 3 3 2 2 2 11" xfId="8592"/>
    <cellStyle name="Comma 3 3 2 2 2 12" xfId="8593"/>
    <cellStyle name="Comma 3 3 2 2 2 13" xfId="8594"/>
    <cellStyle name="Comma 3 3 2 2 2 14" xfId="8595"/>
    <cellStyle name="Comma 3 3 2 2 2 15" xfId="8596"/>
    <cellStyle name="Comma 3 3 2 2 2 16" xfId="8597"/>
    <cellStyle name="Comma 3 3 2 2 2 17" xfId="8598"/>
    <cellStyle name="Comma 3 3 2 2 2 18" xfId="8599"/>
    <cellStyle name="Comma 3 3 2 2 2 19" xfId="8600"/>
    <cellStyle name="Comma 3 3 2 2 2 2" xfId="8601"/>
    <cellStyle name="Comma 3 3 2 2 2 2 10" xfId="8602"/>
    <cellStyle name="Comma 3 3 2 2 2 2 10 10" xfId="8603"/>
    <cellStyle name="Comma 3 3 2 2 2 2 10 11" xfId="8604"/>
    <cellStyle name="Comma 3 3 2 2 2 2 10 12" xfId="8605"/>
    <cellStyle name="Comma 3 3 2 2 2 2 10 13" xfId="8606"/>
    <cellStyle name="Comma 3 3 2 2 2 2 10 14" xfId="8607"/>
    <cellStyle name="Comma 3 3 2 2 2 2 10 15" xfId="8608"/>
    <cellStyle name="Comma 3 3 2 2 2 2 10 16" xfId="8609"/>
    <cellStyle name="Comma 3 3 2 2 2 2 10 17" xfId="8610"/>
    <cellStyle name="Comma 3 3 2 2 2 2 10 18" xfId="8611"/>
    <cellStyle name="Comma 3 3 2 2 2 2 10 19" xfId="8612"/>
    <cellStyle name="Comma 3 3 2 2 2 2 10 2" xfId="8613"/>
    <cellStyle name="Comma 3 3 2 2 2 2 10 20" xfId="8614"/>
    <cellStyle name="Comma 3 3 2 2 2 2 10 21" xfId="8615"/>
    <cellStyle name="Comma 3 3 2 2 2 2 10 22" xfId="8616"/>
    <cellStyle name="Comma 3 3 2 2 2 2 10 3" xfId="8617"/>
    <cellStyle name="Comma 3 3 2 2 2 2 10 4" xfId="8618"/>
    <cellStyle name="Comma 3 3 2 2 2 2 10 5" xfId="8619"/>
    <cellStyle name="Comma 3 3 2 2 2 2 10 6" xfId="8620"/>
    <cellStyle name="Comma 3 3 2 2 2 2 10 7" xfId="8621"/>
    <cellStyle name="Comma 3 3 2 2 2 2 10 8" xfId="8622"/>
    <cellStyle name="Comma 3 3 2 2 2 2 10 9" xfId="8623"/>
    <cellStyle name="Comma 3 3 2 2 2 2 11" xfId="8624"/>
    <cellStyle name="Comma 3 3 2 2 2 2 11 10" xfId="8625"/>
    <cellStyle name="Comma 3 3 2 2 2 2 11 11" xfId="8626"/>
    <cellStyle name="Comma 3 3 2 2 2 2 11 12" xfId="8627"/>
    <cellStyle name="Comma 3 3 2 2 2 2 11 13" xfId="8628"/>
    <cellStyle name="Comma 3 3 2 2 2 2 11 14" xfId="8629"/>
    <cellStyle name="Comma 3 3 2 2 2 2 11 15" xfId="8630"/>
    <cellStyle name="Comma 3 3 2 2 2 2 11 16" xfId="8631"/>
    <cellStyle name="Comma 3 3 2 2 2 2 11 17" xfId="8632"/>
    <cellStyle name="Comma 3 3 2 2 2 2 11 18" xfId="8633"/>
    <cellStyle name="Comma 3 3 2 2 2 2 11 19" xfId="8634"/>
    <cellStyle name="Comma 3 3 2 2 2 2 11 2" xfId="8635"/>
    <cellStyle name="Comma 3 3 2 2 2 2 11 20" xfId="8636"/>
    <cellStyle name="Comma 3 3 2 2 2 2 11 21" xfId="8637"/>
    <cellStyle name="Comma 3 3 2 2 2 2 11 22" xfId="8638"/>
    <cellStyle name="Comma 3 3 2 2 2 2 11 3" xfId="8639"/>
    <cellStyle name="Comma 3 3 2 2 2 2 11 4" xfId="8640"/>
    <cellStyle name="Comma 3 3 2 2 2 2 11 5" xfId="8641"/>
    <cellStyle name="Comma 3 3 2 2 2 2 11 6" xfId="8642"/>
    <cellStyle name="Comma 3 3 2 2 2 2 11 7" xfId="8643"/>
    <cellStyle name="Comma 3 3 2 2 2 2 11 8" xfId="8644"/>
    <cellStyle name="Comma 3 3 2 2 2 2 11 9" xfId="8645"/>
    <cellStyle name="Comma 3 3 2 2 2 2 12" xfId="8646"/>
    <cellStyle name="Comma 3 3 2 2 2 2 12 10" xfId="8647"/>
    <cellStyle name="Comma 3 3 2 2 2 2 12 11" xfId="8648"/>
    <cellStyle name="Comma 3 3 2 2 2 2 12 12" xfId="8649"/>
    <cellStyle name="Comma 3 3 2 2 2 2 12 13" xfId="8650"/>
    <cellStyle name="Comma 3 3 2 2 2 2 12 14" xfId="8651"/>
    <cellStyle name="Comma 3 3 2 2 2 2 12 15" xfId="8652"/>
    <cellStyle name="Comma 3 3 2 2 2 2 12 16" xfId="8653"/>
    <cellStyle name="Comma 3 3 2 2 2 2 12 17" xfId="8654"/>
    <cellStyle name="Comma 3 3 2 2 2 2 12 18" xfId="8655"/>
    <cellStyle name="Comma 3 3 2 2 2 2 12 19" xfId="8656"/>
    <cellStyle name="Comma 3 3 2 2 2 2 12 2" xfId="8657"/>
    <cellStyle name="Comma 3 3 2 2 2 2 12 20" xfId="8658"/>
    <cellStyle name="Comma 3 3 2 2 2 2 12 21" xfId="8659"/>
    <cellStyle name="Comma 3 3 2 2 2 2 12 22" xfId="8660"/>
    <cellStyle name="Comma 3 3 2 2 2 2 12 3" xfId="8661"/>
    <cellStyle name="Comma 3 3 2 2 2 2 12 4" xfId="8662"/>
    <cellStyle name="Comma 3 3 2 2 2 2 12 5" xfId="8663"/>
    <cellStyle name="Comma 3 3 2 2 2 2 12 6" xfId="8664"/>
    <cellStyle name="Comma 3 3 2 2 2 2 12 7" xfId="8665"/>
    <cellStyle name="Comma 3 3 2 2 2 2 12 8" xfId="8666"/>
    <cellStyle name="Comma 3 3 2 2 2 2 12 9" xfId="8667"/>
    <cellStyle name="Comma 3 3 2 2 2 2 13" xfId="8668"/>
    <cellStyle name="Comma 3 3 2 2 2 2 13 10" xfId="8669"/>
    <cellStyle name="Comma 3 3 2 2 2 2 13 11" xfId="8670"/>
    <cellStyle name="Comma 3 3 2 2 2 2 13 12" xfId="8671"/>
    <cellStyle name="Comma 3 3 2 2 2 2 13 13" xfId="8672"/>
    <cellStyle name="Comma 3 3 2 2 2 2 13 14" xfId="8673"/>
    <cellStyle name="Comma 3 3 2 2 2 2 13 15" xfId="8674"/>
    <cellStyle name="Comma 3 3 2 2 2 2 13 16" xfId="8675"/>
    <cellStyle name="Comma 3 3 2 2 2 2 13 17" xfId="8676"/>
    <cellStyle name="Comma 3 3 2 2 2 2 13 18" xfId="8677"/>
    <cellStyle name="Comma 3 3 2 2 2 2 13 19" xfId="8678"/>
    <cellStyle name="Comma 3 3 2 2 2 2 13 2" xfId="8679"/>
    <cellStyle name="Comma 3 3 2 2 2 2 13 20" xfId="8680"/>
    <cellStyle name="Comma 3 3 2 2 2 2 13 21" xfId="8681"/>
    <cellStyle name="Comma 3 3 2 2 2 2 13 22" xfId="8682"/>
    <cellStyle name="Comma 3 3 2 2 2 2 13 3" xfId="8683"/>
    <cellStyle name="Comma 3 3 2 2 2 2 13 4" xfId="8684"/>
    <cellStyle name="Comma 3 3 2 2 2 2 13 5" xfId="8685"/>
    <cellStyle name="Comma 3 3 2 2 2 2 13 6" xfId="8686"/>
    <cellStyle name="Comma 3 3 2 2 2 2 13 7" xfId="8687"/>
    <cellStyle name="Comma 3 3 2 2 2 2 13 8" xfId="8688"/>
    <cellStyle name="Comma 3 3 2 2 2 2 13 9" xfId="8689"/>
    <cellStyle name="Comma 3 3 2 2 2 2 14" xfId="8690"/>
    <cellStyle name="Comma 3 3 2 2 2 2 14 10" xfId="8691"/>
    <cellStyle name="Comma 3 3 2 2 2 2 14 11" xfId="8692"/>
    <cellStyle name="Comma 3 3 2 2 2 2 14 12" xfId="8693"/>
    <cellStyle name="Comma 3 3 2 2 2 2 14 13" xfId="8694"/>
    <cellStyle name="Comma 3 3 2 2 2 2 14 14" xfId="8695"/>
    <cellStyle name="Comma 3 3 2 2 2 2 14 15" xfId="8696"/>
    <cellStyle name="Comma 3 3 2 2 2 2 14 16" xfId="8697"/>
    <cellStyle name="Comma 3 3 2 2 2 2 14 17" xfId="8698"/>
    <cellStyle name="Comma 3 3 2 2 2 2 14 18" xfId="8699"/>
    <cellStyle name="Comma 3 3 2 2 2 2 14 19" xfId="8700"/>
    <cellStyle name="Comma 3 3 2 2 2 2 14 2" xfId="8701"/>
    <cellStyle name="Comma 3 3 2 2 2 2 14 20" xfId="8702"/>
    <cellStyle name="Comma 3 3 2 2 2 2 14 21" xfId="8703"/>
    <cellStyle name="Comma 3 3 2 2 2 2 14 22" xfId="8704"/>
    <cellStyle name="Comma 3 3 2 2 2 2 14 3" xfId="8705"/>
    <cellStyle name="Comma 3 3 2 2 2 2 14 4" xfId="8706"/>
    <cellStyle name="Comma 3 3 2 2 2 2 14 5" xfId="8707"/>
    <cellStyle name="Comma 3 3 2 2 2 2 14 6" xfId="8708"/>
    <cellStyle name="Comma 3 3 2 2 2 2 14 7" xfId="8709"/>
    <cellStyle name="Comma 3 3 2 2 2 2 14 8" xfId="8710"/>
    <cellStyle name="Comma 3 3 2 2 2 2 14 9" xfId="8711"/>
    <cellStyle name="Comma 3 3 2 2 2 2 15" xfId="8712"/>
    <cellStyle name="Comma 3 3 2 2 2 2 15 10" xfId="8713"/>
    <cellStyle name="Comma 3 3 2 2 2 2 15 11" xfId="8714"/>
    <cellStyle name="Comma 3 3 2 2 2 2 15 12" xfId="8715"/>
    <cellStyle name="Comma 3 3 2 2 2 2 15 13" xfId="8716"/>
    <cellStyle name="Comma 3 3 2 2 2 2 15 14" xfId="8717"/>
    <cellStyle name="Comma 3 3 2 2 2 2 15 15" xfId="8718"/>
    <cellStyle name="Comma 3 3 2 2 2 2 15 16" xfId="8719"/>
    <cellStyle name="Comma 3 3 2 2 2 2 15 17" xfId="8720"/>
    <cellStyle name="Comma 3 3 2 2 2 2 15 18" xfId="8721"/>
    <cellStyle name="Comma 3 3 2 2 2 2 15 19" xfId="8722"/>
    <cellStyle name="Comma 3 3 2 2 2 2 15 2" xfId="8723"/>
    <cellStyle name="Comma 3 3 2 2 2 2 15 20" xfId="8724"/>
    <cellStyle name="Comma 3 3 2 2 2 2 15 21" xfId="8725"/>
    <cellStyle name="Comma 3 3 2 2 2 2 15 22" xfId="8726"/>
    <cellStyle name="Comma 3 3 2 2 2 2 15 3" xfId="8727"/>
    <cellStyle name="Comma 3 3 2 2 2 2 15 4" xfId="8728"/>
    <cellStyle name="Comma 3 3 2 2 2 2 15 5" xfId="8729"/>
    <cellStyle name="Comma 3 3 2 2 2 2 15 6" xfId="8730"/>
    <cellStyle name="Comma 3 3 2 2 2 2 15 7" xfId="8731"/>
    <cellStyle name="Comma 3 3 2 2 2 2 15 8" xfId="8732"/>
    <cellStyle name="Comma 3 3 2 2 2 2 15 9" xfId="8733"/>
    <cellStyle name="Comma 3 3 2 2 2 2 16" xfId="8734"/>
    <cellStyle name="Comma 3 3 2 2 2 2 16 10" xfId="8735"/>
    <cellStyle name="Comma 3 3 2 2 2 2 16 11" xfId="8736"/>
    <cellStyle name="Comma 3 3 2 2 2 2 16 12" xfId="8737"/>
    <cellStyle name="Comma 3 3 2 2 2 2 16 13" xfId="8738"/>
    <cellStyle name="Comma 3 3 2 2 2 2 16 14" xfId="8739"/>
    <cellStyle name="Comma 3 3 2 2 2 2 16 15" xfId="8740"/>
    <cellStyle name="Comma 3 3 2 2 2 2 16 16" xfId="8741"/>
    <cellStyle name="Comma 3 3 2 2 2 2 16 17" xfId="8742"/>
    <cellStyle name="Comma 3 3 2 2 2 2 16 18" xfId="8743"/>
    <cellStyle name="Comma 3 3 2 2 2 2 16 19" xfId="8744"/>
    <cellStyle name="Comma 3 3 2 2 2 2 16 2" xfId="8745"/>
    <cellStyle name="Comma 3 3 2 2 2 2 16 20" xfId="8746"/>
    <cellStyle name="Comma 3 3 2 2 2 2 16 21" xfId="8747"/>
    <cellStyle name="Comma 3 3 2 2 2 2 16 22" xfId="8748"/>
    <cellStyle name="Comma 3 3 2 2 2 2 16 3" xfId="8749"/>
    <cellStyle name="Comma 3 3 2 2 2 2 16 4" xfId="8750"/>
    <cellStyle name="Comma 3 3 2 2 2 2 16 5" xfId="8751"/>
    <cellStyle name="Comma 3 3 2 2 2 2 16 6" xfId="8752"/>
    <cellStyle name="Comma 3 3 2 2 2 2 16 7" xfId="8753"/>
    <cellStyle name="Comma 3 3 2 2 2 2 16 8" xfId="8754"/>
    <cellStyle name="Comma 3 3 2 2 2 2 16 9" xfId="8755"/>
    <cellStyle name="Comma 3 3 2 2 2 2 17" xfId="8756"/>
    <cellStyle name="Comma 3 3 2 2 2 2 17 10" xfId="8757"/>
    <cellStyle name="Comma 3 3 2 2 2 2 17 11" xfId="8758"/>
    <cellStyle name="Comma 3 3 2 2 2 2 17 12" xfId="8759"/>
    <cellStyle name="Comma 3 3 2 2 2 2 17 13" xfId="8760"/>
    <cellStyle name="Comma 3 3 2 2 2 2 17 14" xfId="8761"/>
    <cellStyle name="Comma 3 3 2 2 2 2 17 15" xfId="8762"/>
    <cellStyle name="Comma 3 3 2 2 2 2 17 16" xfId="8763"/>
    <cellStyle name="Comma 3 3 2 2 2 2 17 17" xfId="8764"/>
    <cellStyle name="Comma 3 3 2 2 2 2 17 18" xfId="8765"/>
    <cellStyle name="Comma 3 3 2 2 2 2 17 19" xfId="8766"/>
    <cellStyle name="Comma 3 3 2 2 2 2 17 2" xfId="8767"/>
    <cellStyle name="Comma 3 3 2 2 2 2 17 20" xfId="8768"/>
    <cellStyle name="Comma 3 3 2 2 2 2 17 21" xfId="8769"/>
    <cellStyle name="Comma 3 3 2 2 2 2 17 22" xfId="8770"/>
    <cellStyle name="Comma 3 3 2 2 2 2 17 3" xfId="8771"/>
    <cellStyle name="Comma 3 3 2 2 2 2 17 4" xfId="8772"/>
    <cellStyle name="Comma 3 3 2 2 2 2 17 5" xfId="8773"/>
    <cellStyle name="Comma 3 3 2 2 2 2 17 6" xfId="8774"/>
    <cellStyle name="Comma 3 3 2 2 2 2 17 7" xfId="8775"/>
    <cellStyle name="Comma 3 3 2 2 2 2 17 8" xfId="8776"/>
    <cellStyle name="Comma 3 3 2 2 2 2 17 9" xfId="8777"/>
    <cellStyle name="Comma 3 3 2 2 2 2 18" xfId="8778"/>
    <cellStyle name="Comma 3 3 2 2 2 2 18 10" xfId="8779"/>
    <cellStyle name="Comma 3 3 2 2 2 2 18 11" xfId="8780"/>
    <cellStyle name="Comma 3 3 2 2 2 2 18 12" xfId="8781"/>
    <cellStyle name="Comma 3 3 2 2 2 2 18 13" xfId="8782"/>
    <cellStyle name="Comma 3 3 2 2 2 2 18 14" xfId="8783"/>
    <cellStyle name="Comma 3 3 2 2 2 2 18 15" xfId="8784"/>
    <cellStyle name="Comma 3 3 2 2 2 2 18 16" xfId="8785"/>
    <cellStyle name="Comma 3 3 2 2 2 2 18 17" xfId="8786"/>
    <cellStyle name="Comma 3 3 2 2 2 2 18 18" xfId="8787"/>
    <cellStyle name="Comma 3 3 2 2 2 2 18 19" xfId="8788"/>
    <cellStyle name="Comma 3 3 2 2 2 2 18 2" xfId="8789"/>
    <cellStyle name="Comma 3 3 2 2 2 2 18 20" xfId="8790"/>
    <cellStyle name="Comma 3 3 2 2 2 2 18 21" xfId="8791"/>
    <cellStyle name="Comma 3 3 2 2 2 2 18 22" xfId="8792"/>
    <cellStyle name="Comma 3 3 2 2 2 2 18 3" xfId="8793"/>
    <cellStyle name="Comma 3 3 2 2 2 2 18 4" xfId="8794"/>
    <cellStyle name="Comma 3 3 2 2 2 2 18 5" xfId="8795"/>
    <cellStyle name="Comma 3 3 2 2 2 2 18 6" xfId="8796"/>
    <cellStyle name="Comma 3 3 2 2 2 2 18 7" xfId="8797"/>
    <cellStyle name="Comma 3 3 2 2 2 2 18 8" xfId="8798"/>
    <cellStyle name="Comma 3 3 2 2 2 2 18 9" xfId="8799"/>
    <cellStyle name="Comma 3 3 2 2 2 2 19" xfId="8800"/>
    <cellStyle name="Comma 3 3 2 2 2 2 19 10" xfId="8801"/>
    <cellStyle name="Comma 3 3 2 2 2 2 19 11" xfId="8802"/>
    <cellStyle name="Comma 3 3 2 2 2 2 19 12" xfId="8803"/>
    <cellStyle name="Comma 3 3 2 2 2 2 19 13" xfId="8804"/>
    <cellStyle name="Comma 3 3 2 2 2 2 19 14" xfId="8805"/>
    <cellStyle name="Comma 3 3 2 2 2 2 19 15" xfId="8806"/>
    <cellStyle name="Comma 3 3 2 2 2 2 19 16" xfId="8807"/>
    <cellStyle name="Comma 3 3 2 2 2 2 19 17" xfId="8808"/>
    <cellStyle name="Comma 3 3 2 2 2 2 19 18" xfId="8809"/>
    <cellStyle name="Comma 3 3 2 2 2 2 19 19" xfId="8810"/>
    <cellStyle name="Comma 3 3 2 2 2 2 19 2" xfId="8811"/>
    <cellStyle name="Comma 3 3 2 2 2 2 19 20" xfId="8812"/>
    <cellStyle name="Comma 3 3 2 2 2 2 19 21" xfId="8813"/>
    <cellStyle name="Comma 3 3 2 2 2 2 19 22" xfId="8814"/>
    <cellStyle name="Comma 3 3 2 2 2 2 19 3" xfId="8815"/>
    <cellStyle name="Comma 3 3 2 2 2 2 19 4" xfId="8816"/>
    <cellStyle name="Comma 3 3 2 2 2 2 19 5" xfId="8817"/>
    <cellStyle name="Comma 3 3 2 2 2 2 19 6" xfId="8818"/>
    <cellStyle name="Comma 3 3 2 2 2 2 19 7" xfId="8819"/>
    <cellStyle name="Comma 3 3 2 2 2 2 19 8" xfId="8820"/>
    <cellStyle name="Comma 3 3 2 2 2 2 19 9" xfId="8821"/>
    <cellStyle name="Comma 3 3 2 2 2 2 2" xfId="8822"/>
    <cellStyle name="Comma 3 3 2 2 2 2 2 10" xfId="8823"/>
    <cellStyle name="Comma 3 3 2 2 2 2 2 11" xfId="8824"/>
    <cellStyle name="Comma 3 3 2 2 2 2 2 12" xfId="8825"/>
    <cellStyle name="Comma 3 3 2 2 2 2 2 13" xfId="8826"/>
    <cellStyle name="Comma 3 3 2 2 2 2 2 14" xfId="8827"/>
    <cellStyle name="Comma 3 3 2 2 2 2 2 15" xfId="8828"/>
    <cellStyle name="Comma 3 3 2 2 2 2 2 16" xfId="8829"/>
    <cellStyle name="Comma 3 3 2 2 2 2 2 17" xfId="8830"/>
    <cellStyle name="Comma 3 3 2 2 2 2 2 18" xfId="8831"/>
    <cellStyle name="Comma 3 3 2 2 2 2 2 19" xfId="8832"/>
    <cellStyle name="Comma 3 3 2 2 2 2 2 2" xfId="8833"/>
    <cellStyle name="Comma 3 3 2 2 2 2 2 20" xfId="8834"/>
    <cellStyle name="Comma 3 3 2 2 2 2 2 21" xfId="8835"/>
    <cellStyle name="Comma 3 3 2 2 2 2 2 22" xfId="8836"/>
    <cellStyle name="Comma 3 3 2 2 2 2 2 23" xfId="8837"/>
    <cellStyle name="Comma 3 3 2 2 2 2 2 24" xfId="8838"/>
    <cellStyle name="Comma 3 3 2 2 2 2 2 25" xfId="8839"/>
    <cellStyle name="Comma 3 3 2 2 2 2 2 26" xfId="8840"/>
    <cellStyle name="Comma 3 3 2 2 2 2 2 27" xfId="8841"/>
    <cellStyle name="Comma 3 3 2 2 2 2 2 28" xfId="8842"/>
    <cellStyle name="Comma 3 3 2 2 2 2 2 29" xfId="8843"/>
    <cellStyle name="Comma 3 3 2 2 2 2 2 3" xfId="8844"/>
    <cellStyle name="Comma 3 3 2 2 2 2 2 30" xfId="8845"/>
    <cellStyle name="Comma 3 3 2 2 2 2 2 31" xfId="8846"/>
    <cellStyle name="Comma 3 3 2 2 2 2 2 32" xfId="8847"/>
    <cellStyle name="Comma 3 3 2 2 2 2 2 33" xfId="8848"/>
    <cellStyle name="Comma 3 3 2 2 2 2 2 34" xfId="8849"/>
    <cellStyle name="Comma 3 3 2 2 2 2 2 35" xfId="8850"/>
    <cellStyle name="Comma 3 3 2 2 2 2 2 36" xfId="8851"/>
    <cellStyle name="Comma 3 3 2 2 2 2 2 37" xfId="8852"/>
    <cellStyle name="Comma 3 3 2 2 2 2 2 38" xfId="8853"/>
    <cellStyle name="Comma 3 3 2 2 2 2 2 39" xfId="8854"/>
    <cellStyle name="Comma 3 3 2 2 2 2 2 4" xfId="8855"/>
    <cellStyle name="Comma 3 3 2 2 2 2 2 40" xfId="8856"/>
    <cellStyle name="Comma 3 3 2 2 2 2 2 5" xfId="8857"/>
    <cellStyle name="Comma 3 3 2 2 2 2 2 6" xfId="8858"/>
    <cellStyle name="Comma 3 3 2 2 2 2 2 7" xfId="8859"/>
    <cellStyle name="Comma 3 3 2 2 2 2 2 8" xfId="8860"/>
    <cellStyle name="Comma 3 3 2 2 2 2 2 9" xfId="8861"/>
    <cellStyle name="Comma 3 3 2 2 2 2 20" xfId="8862"/>
    <cellStyle name="Comma 3 3 2 2 2 2 21" xfId="8863"/>
    <cellStyle name="Comma 3 3 2 2 2 2 22" xfId="8864"/>
    <cellStyle name="Comma 3 3 2 2 2 2 23" xfId="8865"/>
    <cellStyle name="Comma 3 3 2 2 2 2 24" xfId="8866"/>
    <cellStyle name="Comma 3 3 2 2 2 2 25" xfId="8867"/>
    <cellStyle name="Comma 3 3 2 2 2 2 26" xfId="8868"/>
    <cellStyle name="Comma 3 3 2 2 2 2 27" xfId="8869"/>
    <cellStyle name="Comma 3 3 2 2 2 2 28" xfId="8870"/>
    <cellStyle name="Comma 3 3 2 2 2 2 29" xfId="8871"/>
    <cellStyle name="Comma 3 3 2 2 2 2 3" xfId="8872"/>
    <cellStyle name="Comma 3 3 2 2 2 2 30" xfId="8873"/>
    <cellStyle name="Comma 3 3 2 2 2 2 31" xfId="8874"/>
    <cellStyle name="Comma 3 3 2 2 2 2 32" xfId="8875"/>
    <cellStyle name="Comma 3 3 2 2 2 2 33" xfId="8876"/>
    <cellStyle name="Comma 3 3 2 2 2 2 34" xfId="8877"/>
    <cellStyle name="Comma 3 3 2 2 2 2 35" xfId="8878"/>
    <cellStyle name="Comma 3 3 2 2 2 2 36" xfId="8879"/>
    <cellStyle name="Comma 3 3 2 2 2 2 37" xfId="8880"/>
    <cellStyle name="Comma 3 3 2 2 2 2 38" xfId="8881"/>
    <cellStyle name="Comma 3 3 2 2 2 2 39" xfId="8882"/>
    <cellStyle name="Comma 3 3 2 2 2 2 4" xfId="8883"/>
    <cellStyle name="Comma 3 3 2 2 2 2 40" xfId="8884"/>
    <cellStyle name="Comma 3 3 2 2 2 2 5" xfId="8885"/>
    <cellStyle name="Comma 3 3 2 2 2 2 6" xfId="8886"/>
    <cellStyle name="Comma 3 3 2 2 2 2 7" xfId="8887"/>
    <cellStyle name="Comma 3 3 2 2 2 2 8" xfId="8888"/>
    <cellStyle name="Comma 3 3 2 2 2 2 9" xfId="8889"/>
    <cellStyle name="Comma 3 3 2 2 2 2 9 10" xfId="8890"/>
    <cellStyle name="Comma 3 3 2 2 2 2 9 11" xfId="8891"/>
    <cellStyle name="Comma 3 3 2 2 2 2 9 12" xfId="8892"/>
    <cellStyle name="Comma 3 3 2 2 2 2 9 13" xfId="8893"/>
    <cellStyle name="Comma 3 3 2 2 2 2 9 14" xfId="8894"/>
    <cellStyle name="Comma 3 3 2 2 2 2 9 15" xfId="8895"/>
    <cellStyle name="Comma 3 3 2 2 2 2 9 16" xfId="8896"/>
    <cellStyle name="Comma 3 3 2 2 2 2 9 17" xfId="8897"/>
    <cellStyle name="Comma 3 3 2 2 2 2 9 18" xfId="8898"/>
    <cellStyle name="Comma 3 3 2 2 2 2 9 19" xfId="8899"/>
    <cellStyle name="Comma 3 3 2 2 2 2 9 2" xfId="8900"/>
    <cellStyle name="Comma 3 3 2 2 2 2 9 20" xfId="8901"/>
    <cellStyle name="Comma 3 3 2 2 2 2 9 21" xfId="8902"/>
    <cellStyle name="Comma 3 3 2 2 2 2 9 22" xfId="8903"/>
    <cellStyle name="Comma 3 3 2 2 2 2 9 3" xfId="8904"/>
    <cellStyle name="Comma 3 3 2 2 2 2 9 4" xfId="8905"/>
    <cellStyle name="Comma 3 3 2 2 2 2 9 5" xfId="8906"/>
    <cellStyle name="Comma 3 3 2 2 2 2 9 6" xfId="8907"/>
    <cellStyle name="Comma 3 3 2 2 2 2 9 7" xfId="8908"/>
    <cellStyle name="Comma 3 3 2 2 2 2 9 8" xfId="8909"/>
    <cellStyle name="Comma 3 3 2 2 2 2 9 9" xfId="8910"/>
    <cellStyle name="Comma 3 3 2 2 2 20" xfId="8911"/>
    <cellStyle name="Comma 3 3 2 2 2 21" xfId="8912"/>
    <cellStyle name="Comma 3 3 2 2 2 22" xfId="8913"/>
    <cellStyle name="Comma 3 3 2 2 2 23" xfId="8914"/>
    <cellStyle name="Comma 3 3 2 2 2 24" xfId="8915"/>
    <cellStyle name="Comma 3 3 2 2 2 25" xfId="8916"/>
    <cellStyle name="Comma 3 3 2 2 2 26" xfId="8917"/>
    <cellStyle name="Comma 3 3 2 2 2 27" xfId="8918"/>
    <cellStyle name="Comma 3 3 2 2 2 28" xfId="8919"/>
    <cellStyle name="Comma 3 3 2 2 2 29" xfId="8920"/>
    <cellStyle name="Comma 3 3 2 2 2 3" xfId="8921"/>
    <cellStyle name="Comma 3 3 2 2 2 30" xfId="8922"/>
    <cellStyle name="Comma 3 3 2 2 2 31" xfId="8923"/>
    <cellStyle name="Comma 3 3 2 2 2 32" xfId="8924"/>
    <cellStyle name="Comma 3 3 2 2 2 33" xfId="8925"/>
    <cellStyle name="Comma 3 3 2 2 2 34" xfId="8926"/>
    <cellStyle name="Comma 3 3 2 2 2 35" xfId="8927"/>
    <cellStyle name="Comma 3 3 2 2 2 36" xfId="8928"/>
    <cellStyle name="Comma 3 3 2 2 2 37" xfId="8929"/>
    <cellStyle name="Comma 3 3 2 2 2 38" xfId="8930"/>
    <cellStyle name="Comma 3 3 2 2 2 39" xfId="8931"/>
    <cellStyle name="Comma 3 3 2 2 2 4" xfId="8932"/>
    <cellStyle name="Comma 3 3 2 2 2 40" xfId="8933"/>
    <cellStyle name="Comma 3 3 2 2 2 41" xfId="8934"/>
    <cellStyle name="Comma 3 3 2 2 2 42" xfId="8935"/>
    <cellStyle name="Comma 3 3 2 2 2 43" xfId="8936"/>
    <cellStyle name="Comma 3 3 2 2 2 44" xfId="8937"/>
    <cellStyle name="Comma 3 3 2 2 2 45" xfId="8938"/>
    <cellStyle name="Comma 3 3 2 2 2 5" xfId="8939"/>
    <cellStyle name="Comma 3 3 2 2 2 6" xfId="8940"/>
    <cellStyle name="Comma 3 3 2 2 2 7" xfId="8941"/>
    <cellStyle name="Comma 3 3 2 2 2 8" xfId="8942"/>
    <cellStyle name="Comma 3 3 2 2 2 9" xfId="8943"/>
    <cellStyle name="Comma 3 3 2 2 20" xfId="8944"/>
    <cellStyle name="Comma 3 3 2 2 20 10" xfId="8945"/>
    <cellStyle name="Comma 3 3 2 2 20 11" xfId="8946"/>
    <cellStyle name="Comma 3 3 2 2 20 12" xfId="8947"/>
    <cellStyle name="Comma 3 3 2 2 20 13" xfId="8948"/>
    <cellStyle name="Comma 3 3 2 2 20 14" xfId="8949"/>
    <cellStyle name="Comma 3 3 2 2 20 15" xfId="8950"/>
    <cellStyle name="Comma 3 3 2 2 20 16" xfId="8951"/>
    <cellStyle name="Comma 3 3 2 2 20 17" xfId="8952"/>
    <cellStyle name="Comma 3 3 2 2 20 18" xfId="8953"/>
    <cellStyle name="Comma 3 3 2 2 20 19" xfId="8954"/>
    <cellStyle name="Comma 3 3 2 2 20 2" xfId="8955"/>
    <cellStyle name="Comma 3 3 2 2 20 20" xfId="8956"/>
    <cellStyle name="Comma 3 3 2 2 20 21" xfId="8957"/>
    <cellStyle name="Comma 3 3 2 2 20 22" xfId="8958"/>
    <cellStyle name="Comma 3 3 2 2 20 3" xfId="8959"/>
    <cellStyle name="Comma 3 3 2 2 20 4" xfId="8960"/>
    <cellStyle name="Comma 3 3 2 2 20 5" xfId="8961"/>
    <cellStyle name="Comma 3 3 2 2 20 6" xfId="8962"/>
    <cellStyle name="Comma 3 3 2 2 20 7" xfId="8963"/>
    <cellStyle name="Comma 3 3 2 2 20 8" xfId="8964"/>
    <cellStyle name="Comma 3 3 2 2 20 9" xfId="8965"/>
    <cellStyle name="Comma 3 3 2 2 21" xfId="8966"/>
    <cellStyle name="Comma 3 3 2 2 21 10" xfId="8967"/>
    <cellStyle name="Comma 3 3 2 2 21 11" xfId="8968"/>
    <cellStyle name="Comma 3 3 2 2 21 12" xfId="8969"/>
    <cellStyle name="Comma 3 3 2 2 21 13" xfId="8970"/>
    <cellStyle name="Comma 3 3 2 2 21 14" xfId="8971"/>
    <cellStyle name="Comma 3 3 2 2 21 15" xfId="8972"/>
    <cellStyle name="Comma 3 3 2 2 21 16" xfId="8973"/>
    <cellStyle name="Comma 3 3 2 2 21 17" xfId="8974"/>
    <cellStyle name="Comma 3 3 2 2 21 18" xfId="8975"/>
    <cellStyle name="Comma 3 3 2 2 21 19" xfId="8976"/>
    <cellStyle name="Comma 3 3 2 2 21 2" xfId="8977"/>
    <cellStyle name="Comma 3 3 2 2 21 20" xfId="8978"/>
    <cellStyle name="Comma 3 3 2 2 21 21" xfId="8979"/>
    <cellStyle name="Comma 3 3 2 2 21 22" xfId="8980"/>
    <cellStyle name="Comma 3 3 2 2 21 3" xfId="8981"/>
    <cellStyle name="Comma 3 3 2 2 21 4" xfId="8982"/>
    <cellStyle name="Comma 3 3 2 2 21 5" xfId="8983"/>
    <cellStyle name="Comma 3 3 2 2 21 6" xfId="8984"/>
    <cellStyle name="Comma 3 3 2 2 21 7" xfId="8985"/>
    <cellStyle name="Comma 3 3 2 2 21 8" xfId="8986"/>
    <cellStyle name="Comma 3 3 2 2 21 9" xfId="8987"/>
    <cellStyle name="Comma 3 3 2 2 22" xfId="8988"/>
    <cellStyle name="Comma 3 3 2 2 22 10" xfId="8989"/>
    <cellStyle name="Comma 3 3 2 2 22 11" xfId="8990"/>
    <cellStyle name="Comma 3 3 2 2 22 12" xfId="8991"/>
    <cellStyle name="Comma 3 3 2 2 22 13" xfId="8992"/>
    <cellStyle name="Comma 3 3 2 2 22 14" xfId="8993"/>
    <cellStyle name="Comma 3 3 2 2 22 15" xfId="8994"/>
    <cellStyle name="Comma 3 3 2 2 22 16" xfId="8995"/>
    <cellStyle name="Comma 3 3 2 2 22 17" xfId="8996"/>
    <cellStyle name="Comma 3 3 2 2 22 18" xfId="8997"/>
    <cellStyle name="Comma 3 3 2 2 22 19" xfId="8998"/>
    <cellStyle name="Comma 3 3 2 2 22 2" xfId="8999"/>
    <cellStyle name="Comma 3 3 2 2 22 20" xfId="9000"/>
    <cellStyle name="Comma 3 3 2 2 22 21" xfId="9001"/>
    <cellStyle name="Comma 3 3 2 2 22 22" xfId="9002"/>
    <cellStyle name="Comma 3 3 2 2 22 3" xfId="9003"/>
    <cellStyle name="Comma 3 3 2 2 22 4" xfId="9004"/>
    <cellStyle name="Comma 3 3 2 2 22 5" xfId="9005"/>
    <cellStyle name="Comma 3 3 2 2 22 6" xfId="9006"/>
    <cellStyle name="Comma 3 3 2 2 22 7" xfId="9007"/>
    <cellStyle name="Comma 3 3 2 2 22 8" xfId="9008"/>
    <cellStyle name="Comma 3 3 2 2 22 9" xfId="9009"/>
    <cellStyle name="Comma 3 3 2 2 23" xfId="9010"/>
    <cellStyle name="Comma 3 3 2 2 23 10" xfId="9011"/>
    <cellStyle name="Comma 3 3 2 2 23 11" xfId="9012"/>
    <cellStyle name="Comma 3 3 2 2 23 12" xfId="9013"/>
    <cellStyle name="Comma 3 3 2 2 23 13" xfId="9014"/>
    <cellStyle name="Comma 3 3 2 2 23 14" xfId="9015"/>
    <cellStyle name="Comma 3 3 2 2 23 15" xfId="9016"/>
    <cellStyle name="Comma 3 3 2 2 23 16" xfId="9017"/>
    <cellStyle name="Comma 3 3 2 2 23 17" xfId="9018"/>
    <cellStyle name="Comma 3 3 2 2 23 18" xfId="9019"/>
    <cellStyle name="Comma 3 3 2 2 23 19" xfId="9020"/>
    <cellStyle name="Comma 3 3 2 2 23 2" xfId="9021"/>
    <cellStyle name="Comma 3 3 2 2 23 20" xfId="9022"/>
    <cellStyle name="Comma 3 3 2 2 23 21" xfId="9023"/>
    <cellStyle name="Comma 3 3 2 2 23 22" xfId="9024"/>
    <cellStyle name="Comma 3 3 2 2 23 3" xfId="9025"/>
    <cellStyle name="Comma 3 3 2 2 23 4" xfId="9026"/>
    <cellStyle name="Comma 3 3 2 2 23 5" xfId="9027"/>
    <cellStyle name="Comma 3 3 2 2 23 6" xfId="9028"/>
    <cellStyle name="Comma 3 3 2 2 23 7" xfId="9029"/>
    <cellStyle name="Comma 3 3 2 2 23 8" xfId="9030"/>
    <cellStyle name="Comma 3 3 2 2 23 9" xfId="9031"/>
    <cellStyle name="Comma 3 3 2 2 24" xfId="9032"/>
    <cellStyle name="Comma 3 3 2 2 24 10" xfId="9033"/>
    <cellStyle name="Comma 3 3 2 2 24 11" xfId="9034"/>
    <cellStyle name="Comma 3 3 2 2 24 12" xfId="9035"/>
    <cellStyle name="Comma 3 3 2 2 24 13" xfId="9036"/>
    <cellStyle name="Comma 3 3 2 2 24 14" xfId="9037"/>
    <cellStyle name="Comma 3 3 2 2 24 15" xfId="9038"/>
    <cellStyle name="Comma 3 3 2 2 24 16" xfId="9039"/>
    <cellStyle name="Comma 3 3 2 2 24 17" xfId="9040"/>
    <cellStyle name="Comma 3 3 2 2 24 18" xfId="9041"/>
    <cellStyle name="Comma 3 3 2 2 24 19" xfId="9042"/>
    <cellStyle name="Comma 3 3 2 2 24 2" xfId="9043"/>
    <cellStyle name="Comma 3 3 2 2 24 20" xfId="9044"/>
    <cellStyle name="Comma 3 3 2 2 24 21" xfId="9045"/>
    <cellStyle name="Comma 3 3 2 2 24 22" xfId="9046"/>
    <cellStyle name="Comma 3 3 2 2 24 3" xfId="9047"/>
    <cellStyle name="Comma 3 3 2 2 24 4" xfId="9048"/>
    <cellStyle name="Comma 3 3 2 2 24 5" xfId="9049"/>
    <cellStyle name="Comma 3 3 2 2 24 6" xfId="9050"/>
    <cellStyle name="Comma 3 3 2 2 24 7" xfId="9051"/>
    <cellStyle name="Comma 3 3 2 2 24 8" xfId="9052"/>
    <cellStyle name="Comma 3 3 2 2 24 9" xfId="9053"/>
    <cellStyle name="Comma 3 3 2 2 25" xfId="9054"/>
    <cellStyle name="Comma 3 3 2 2 26" xfId="9055"/>
    <cellStyle name="Comma 3 3 2 2 27" xfId="9056"/>
    <cellStyle name="Comma 3 3 2 2 28" xfId="9057"/>
    <cellStyle name="Comma 3 3 2 2 29" xfId="9058"/>
    <cellStyle name="Comma 3 3 2 2 3" xfId="9059"/>
    <cellStyle name="Comma 3 3 2 2 3 10" xfId="9060"/>
    <cellStyle name="Comma 3 3 2 2 3 11" xfId="9061"/>
    <cellStyle name="Comma 3 3 2 2 3 12" xfId="9062"/>
    <cellStyle name="Comma 3 3 2 2 3 13" xfId="9063"/>
    <cellStyle name="Comma 3 3 2 2 3 14" xfId="9064"/>
    <cellStyle name="Comma 3 3 2 2 3 15" xfId="9065"/>
    <cellStyle name="Comma 3 3 2 2 3 16" xfId="9066"/>
    <cellStyle name="Comma 3 3 2 2 3 17" xfId="9067"/>
    <cellStyle name="Comma 3 3 2 2 3 18" xfId="9068"/>
    <cellStyle name="Comma 3 3 2 2 3 19" xfId="9069"/>
    <cellStyle name="Comma 3 3 2 2 3 2" xfId="9070"/>
    <cellStyle name="Comma 3 3 2 2 3 2 10" xfId="9071"/>
    <cellStyle name="Comma 3 3 2 2 3 2 10 10" xfId="9072"/>
    <cellStyle name="Comma 3 3 2 2 3 2 10 11" xfId="9073"/>
    <cellStyle name="Comma 3 3 2 2 3 2 10 12" xfId="9074"/>
    <cellStyle name="Comma 3 3 2 2 3 2 10 13" xfId="9075"/>
    <cellStyle name="Comma 3 3 2 2 3 2 10 14" xfId="9076"/>
    <cellStyle name="Comma 3 3 2 2 3 2 10 15" xfId="9077"/>
    <cellStyle name="Comma 3 3 2 2 3 2 10 16" xfId="9078"/>
    <cellStyle name="Comma 3 3 2 2 3 2 10 17" xfId="9079"/>
    <cellStyle name="Comma 3 3 2 2 3 2 10 18" xfId="9080"/>
    <cellStyle name="Comma 3 3 2 2 3 2 10 19" xfId="9081"/>
    <cellStyle name="Comma 3 3 2 2 3 2 10 2" xfId="9082"/>
    <cellStyle name="Comma 3 3 2 2 3 2 10 20" xfId="9083"/>
    <cellStyle name="Comma 3 3 2 2 3 2 10 21" xfId="9084"/>
    <cellStyle name="Comma 3 3 2 2 3 2 10 22" xfId="9085"/>
    <cellStyle name="Comma 3 3 2 2 3 2 10 3" xfId="9086"/>
    <cellStyle name="Comma 3 3 2 2 3 2 10 4" xfId="9087"/>
    <cellStyle name="Comma 3 3 2 2 3 2 10 5" xfId="9088"/>
    <cellStyle name="Comma 3 3 2 2 3 2 10 6" xfId="9089"/>
    <cellStyle name="Comma 3 3 2 2 3 2 10 7" xfId="9090"/>
    <cellStyle name="Comma 3 3 2 2 3 2 10 8" xfId="9091"/>
    <cellStyle name="Comma 3 3 2 2 3 2 10 9" xfId="9092"/>
    <cellStyle name="Comma 3 3 2 2 3 2 11" xfId="9093"/>
    <cellStyle name="Comma 3 3 2 2 3 2 11 10" xfId="9094"/>
    <cellStyle name="Comma 3 3 2 2 3 2 11 11" xfId="9095"/>
    <cellStyle name="Comma 3 3 2 2 3 2 11 12" xfId="9096"/>
    <cellStyle name="Comma 3 3 2 2 3 2 11 13" xfId="9097"/>
    <cellStyle name="Comma 3 3 2 2 3 2 11 14" xfId="9098"/>
    <cellStyle name="Comma 3 3 2 2 3 2 11 15" xfId="9099"/>
    <cellStyle name="Comma 3 3 2 2 3 2 11 16" xfId="9100"/>
    <cellStyle name="Comma 3 3 2 2 3 2 11 17" xfId="9101"/>
    <cellStyle name="Comma 3 3 2 2 3 2 11 18" xfId="9102"/>
    <cellStyle name="Comma 3 3 2 2 3 2 11 19" xfId="9103"/>
    <cellStyle name="Comma 3 3 2 2 3 2 11 2" xfId="9104"/>
    <cellStyle name="Comma 3 3 2 2 3 2 11 20" xfId="9105"/>
    <cellStyle name="Comma 3 3 2 2 3 2 11 21" xfId="9106"/>
    <cellStyle name="Comma 3 3 2 2 3 2 11 22" xfId="9107"/>
    <cellStyle name="Comma 3 3 2 2 3 2 11 3" xfId="9108"/>
    <cellStyle name="Comma 3 3 2 2 3 2 11 4" xfId="9109"/>
    <cellStyle name="Comma 3 3 2 2 3 2 11 5" xfId="9110"/>
    <cellStyle name="Comma 3 3 2 2 3 2 11 6" xfId="9111"/>
    <cellStyle name="Comma 3 3 2 2 3 2 11 7" xfId="9112"/>
    <cellStyle name="Comma 3 3 2 2 3 2 11 8" xfId="9113"/>
    <cellStyle name="Comma 3 3 2 2 3 2 11 9" xfId="9114"/>
    <cellStyle name="Comma 3 3 2 2 3 2 12" xfId="9115"/>
    <cellStyle name="Comma 3 3 2 2 3 2 12 10" xfId="9116"/>
    <cellStyle name="Comma 3 3 2 2 3 2 12 11" xfId="9117"/>
    <cellStyle name="Comma 3 3 2 2 3 2 12 12" xfId="9118"/>
    <cellStyle name="Comma 3 3 2 2 3 2 12 13" xfId="9119"/>
    <cellStyle name="Comma 3 3 2 2 3 2 12 14" xfId="9120"/>
    <cellStyle name="Comma 3 3 2 2 3 2 12 15" xfId="9121"/>
    <cellStyle name="Comma 3 3 2 2 3 2 12 16" xfId="9122"/>
    <cellStyle name="Comma 3 3 2 2 3 2 12 17" xfId="9123"/>
    <cellStyle name="Comma 3 3 2 2 3 2 12 18" xfId="9124"/>
    <cellStyle name="Comma 3 3 2 2 3 2 12 19" xfId="9125"/>
    <cellStyle name="Comma 3 3 2 2 3 2 12 2" xfId="9126"/>
    <cellStyle name="Comma 3 3 2 2 3 2 12 20" xfId="9127"/>
    <cellStyle name="Comma 3 3 2 2 3 2 12 21" xfId="9128"/>
    <cellStyle name="Comma 3 3 2 2 3 2 12 22" xfId="9129"/>
    <cellStyle name="Comma 3 3 2 2 3 2 12 3" xfId="9130"/>
    <cellStyle name="Comma 3 3 2 2 3 2 12 4" xfId="9131"/>
    <cellStyle name="Comma 3 3 2 2 3 2 12 5" xfId="9132"/>
    <cellStyle name="Comma 3 3 2 2 3 2 12 6" xfId="9133"/>
    <cellStyle name="Comma 3 3 2 2 3 2 12 7" xfId="9134"/>
    <cellStyle name="Comma 3 3 2 2 3 2 12 8" xfId="9135"/>
    <cellStyle name="Comma 3 3 2 2 3 2 12 9" xfId="9136"/>
    <cellStyle name="Comma 3 3 2 2 3 2 13" xfId="9137"/>
    <cellStyle name="Comma 3 3 2 2 3 2 13 10" xfId="9138"/>
    <cellStyle name="Comma 3 3 2 2 3 2 13 11" xfId="9139"/>
    <cellStyle name="Comma 3 3 2 2 3 2 13 12" xfId="9140"/>
    <cellStyle name="Comma 3 3 2 2 3 2 13 13" xfId="9141"/>
    <cellStyle name="Comma 3 3 2 2 3 2 13 14" xfId="9142"/>
    <cellStyle name="Comma 3 3 2 2 3 2 13 15" xfId="9143"/>
    <cellStyle name="Comma 3 3 2 2 3 2 13 16" xfId="9144"/>
    <cellStyle name="Comma 3 3 2 2 3 2 13 17" xfId="9145"/>
    <cellStyle name="Comma 3 3 2 2 3 2 13 18" xfId="9146"/>
    <cellStyle name="Comma 3 3 2 2 3 2 13 19" xfId="9147"/>
    <cellStyle name="Comma 3 3 2 2 3 2 13 2" xfId="9148"/>
    <cellStyle name="Comma 3 3 2 2 3 2 13 20" xfId="9149"/>
    <cellStyle name="Comma 3 3 2 2 3 2 13 21" xfId="9150"/>
    <cellStyle name="Comma 3 3 2 2 3 2 13 22" xfId="9151"/>
    <cellStyle name="Comma 3 3 2 2 3 2 13 3" xfId="9152"/>
    <cellStyle name="Comma 3 3 2 2 3 2 13 4" xfId="9153"/>
    <cellStyle name="Comma 3 3 2 2 3 2 13 5" xfId="9154"/>
    <cellStyle name="Comma 3 3 2 2 3 2 13 6" xfId="9155"/>
    <cellStyle name="Comma 3 3 2 2 3 2 13 7" xfId="9156"/>
    <cellStyle name="Comma 3 3 2 2 3 2 13 8" xfId="9157"/>
    <cellStyle name="Comma 3 3 2 2 3 2 13 9" xfId="9158"/>
    <cellStyle name="Comma 3 3 2 2 3 2 14" xfId="9159"/>
    <cellStyle name="Comma 3 3 2 2 3 2 14 10" xfId="9160"/>
    <cellStyle name="Comma 3 3 2 2 3 2 14 11" xfId="9161"/>
    <cellStyle name="Comma 3 3 2 2 3 2 14 12" xfId="9162"/>
    <cellStyle name="Comma 3 3 2 2 3 2 14 13" xfId="9163"/>
    <cellStyle name="Comma 3 3 2 2 3 2 14 14" xfId="9164"/>
    <cellStyle name="Comma 3 3 2 2 3 2 14 15" xfId="9165"/>
    <cellStyle name="Comma 3 3 2 2 3 2 14 16" xfId="9166"/>
    <cellStyle name="Comma 3 3 2 2 3 2 14 17" xfId="9167"/>
    <cellStyle name="Comma 3 3 2 2 3 2 14 18" xfId="9168"/>
    <cellStyle name="Comma 3 3 2 2 3 2 14 19" xfId="9169"/>
    <cellStyle name="Comma 3 3 2 2 3 2 14 2" xfId="9170"/>
    <cellStyle name="Comma 3 3 2 2 3 2 14 20" xfId="9171"/>
    <cellStyle name="Comma 3 3 2 2 3 2 14 21" xfId="9172"/>
    <cellStyle name="Comma 3 3 2 2 3 2 14 22" xfId="9173"/>
    <cellStyle name="Comma 3 3 2 2 3 2 14 3" xfId="9174"/>
    <cellStyle name="Comma 3 3 2 2 3 2 14 4" xfId="9175"/>
    <cellStyle name="Comma 3 3 2 2 3 2 14 5" xfId="9176"/>
    <cellStyle name="Comma 3 3 2 2 3 2 14 6" xfId="9177"/>
    <cellStyle name="Comma 3 3 2 2 3 2 14 7" xfId="9178"/>
    <cellStyle name="Comma 3 3 2 2 3 2 14 8" xfId="9179"/>
    <cellStyle name="Comma 3 3 2 2 3 2 14 9" xfId="9180"/>
    <cellStyle name="Comma 3 3 2 2 3 2 15" xfId="9181"/>
    <cellStyle name="Comma 3 3 2 2 3 2 15 10" xfId="9182"/>
    <cellStyle name="Comma 3 3 2 2 3 2 15 11" xfId="9183"/>
    <cellStyle name="Comma 3 3 2 2 3 2 15 12" xfId="9184"/>
    <cellStyle name="Comma 3 3 2 2 3 2 15 13" xfId="9185"/>
    <cellStyle name="Comma 3 3 2 2 3 2 15 14" xfId="9186"/>
    <cellStyle name="Comma 3 3 2 2 3 2 15 15" xfId="9187"/>
    <cellStyle name="Comma 3 3 2 2 3 2 15 16" xfId="9188"/>
    <cellStyle name="Comma 3 3 2 2 3 2 15 17" xfId="9189"/>
    <cellStyle name="Comma 3 3 2 2 3 2 15 18" xfId="9190"/>
    <cellStyle name="Comma 3 3 2 2 3 2 15 19" xfId="9191"/>
    <cellStyle name="Comma 3 3 2 2 3 2 15 2" xfId="9192"/>
    <cellStyle name="Comma 3 3 2 2 3 2 15 20" xfId="9193"/>
    <cellStyle name="Comma 3 3 2 2 3 2 15 21" xfId="9194"/>
    <cellStyle name="Comma 3 3 2 2 3 2 15 22" xfId="9195"/>
    <cellStyle name="Comma 3 3 2 2 3 2 15 3" xfId="9196"/>
    <cellStyle name="Comma 3 3 2 2 3 2 15 4" xfId="9197"/>
    <cellStyle name="Comma 3 3 2 2 3 2 15 5" xfId="9198"/>
    <cellStyle name="Comma 3 3 2 2 3 2 15 6" xfId="9199"/>
    <cellStyle name="Comma 3 3 2 2 3 2 15 7" xfId="9200"/>
    <cellStyle name="Comma 3 3 2 2 3 2 15 8" xfId="9201"/>
    <cellStyle name="Comma 3 3 2 2 3 2 15 9" xfId="9202"/>
    <cellStyle name="Comma 3 3 2 2 3 2 16" xfId="9203"/>
    <cellStyle name="Comma 3 3 2 2 3 2 16 10" xfId="9204"/>
    <cellStyle name="Comma 3 3 2 2 3 2 16 11" xfId="9205"/>
    <cellStyle name="Comma 3 3 2 2 3 2 16 12" xfId="9206"/>
    <cellStyle name="Comma 3 3 2 2 3 2 16 13" xfId="9207"/>
    <cellStyle name="Comma 3 3 2 2 3 2 16 14" xfId="9208"/>
    <cellStyle name="Comma 3 3 2 2 3 2 16 15" xfId="9209"/>
    <cellStyle name="Comma 3 3 2 2 3 2 16 16" xfId="9210"/>
    <cellStyle name="Comma 3 3 2 2 3 2 16 17" xfId="9211"/>
    <cellStyle name="Comma 3 3 2 2 3 2 16 18" xfId="9212"/>
    <cellStyle name="Comma 3 3 2 2 3 2 16 19" xfId="9213"/>
    <cellStyle name="Comma 3 3 2 2 3 2 16 2" xfId="9214"/>
    <cellStyle name="Comma 3 3 2 2 3 2 16 20" xfId="9215"/>
    <cellStyle name="Comma 3 3 2 2 3 2 16 21" xfId="9216"/>
    <cellStyle name="Comma 3 3 2 2 3 2 16 22" xfId="9217"/>
    <cellStyle name="Comma 3 3 2 2 3 2 16 3" xfId="9218"/>
    <cellStyle name="Comma 3 3 2 2 3 2 16 4" xfId="9219"/>
    <cellStyle name="Comma 3 3 2 2 3 2 16 5" xfId="9220"/>
    <cellStyle name="Comma 3 3 2 2 3 2 16 6" xfId="9221"/>
    <cellStyle name="Comma 3 3 2 2 3 2 16 7" xfId="9222"/>
    <cellStyle name="Comma 3 3 2 2 3 2 16 8" xfId="9223"/>
    <cellStyle name="Comma 3 3 2 2 3 2 16 9" xfId="9224"/>
    <cellStyle name="Comma 3 3 2 2 3 2 17" xfId="9225"/>
    <cellStyle name="Comma 3 3 2 2 3 2 17 10" xfId="9226"/>
    <cellStyle name="Comma 3 3 2 2 3 2 17 11" xfId="9227"/>
    <cellStyle name="Comma 3 3 2 2 3 2 17 12" xfId="9228"/>
    <cellStyle name="Comma 3 3 2 2 3 2 17 13" xfId="9229"/>
    <cellStyle name="Comma 3 3 2 2 3 2 17 14" xfId="9230"/>
    <cellStyle name="Comma 3 3 2 2 3 2 17 15" xfId="9231"/>
    <cellStyle name="Comma 3 3 2 2 3 2 17 16" xfId="9232"/>
    <cellStyle name="Comma 3 3 2 2 3 2 17 17" xfId="9233"/>
    <cellStyle name="Comma 3 3 2 2 3 2 17 18" xfId="9234"/>
    <cellStyle name="Comma 3 3 2 2 3 2 17 19" xfId="9235"/>
    <cellStyle name="Comma 3 3 2 2 3 2 17 2" xfId="9236"/>
    <cellStyle name="Comma 3 3 2 2 3 2 17 20" xfId="9237"/>
    <cellStyle name="Comma 3 3 2 2 3 2 17 21" xfId="9238"/>
    <cellStyle name="Comma 3 3 2 2 3 2 17 22" xfId="9239"/>
    <cellStyle name="Comma 3 3 2 2 3 2 17 3" xfId="9240"/>
    <cellStyle name="Comma 3 3 2 2 3 2 17 4" xfId="9241"/>
    <cellStyle name="Comma 3 3 2 2 3 2 17 5" xfId="9242"/>
    <cellStyle name="Comma 3 3 2 2 3 2 17 6" xfId="9243"/>
    <cellStyle name="Comma 3 3 2 2 3 2 17 7" xfId="9244"/>
    <cellStyle name="Comma 3 3 2 2 3 2 17 8" xfId="9245"/>
    <cellStyle name="Comma 3 3 2 2 3 2 17 9" xfId="9246"/>
    <cellStyle name="Comma 3 3 2 2 3 2 18" xfId="9247"/>
    <cellStyle name="Comma 3 3 2 2 3 2 18 10" xfId="9248"/>
    <cellStyle name="Comma 3 3 2 2 3 2 18 11" xfId="9249"/>
    <cellStyle name="Comma 3 3 2 2 3 2 18 12" xfId="9250"/>
    <cellStyle name="Comma 3 3 2 2 3 2 18 13" xfId="9251"/>
    <cellStyle name="Comma 3 3 2 2 3 2 18 14" xfId="9252"/>
    <cellStyle name="Comma 3 3 2 2 3 2 18 15" xfId="9253"/>
    <cellStyle name="Comma 3 3 2 2 3 2 18 16" xfId="9254"/>
    <cellStyle name="Comma 3 3 2 2 3 2 18 17" xfId="9255"/>
    <cellStyle name="Comma 3 3 2 2 3 2 18 18" xfId="9256"/>
    <cellStyle name="Comma 3 3 2 2 3 2 18 19" xfId="9257"/>
    <cellStyle name="Comma 3 3 2 2 3 2 18 2" xfId="9258"/>
    <cellStyle name="Comma 3 3 2 2 3 2 18 20" xfId="9259"/>
    <cellStyle name="Comma 3 3 2 2 3 2 18 21" xfId="9260"/>
    <cellStyle name="Comma 3 3 2 2 3 2 18 22" xfId="9261"/>
    <cellStyle name="Comma 3 3 2 2 3 2 18 3" xfId="9262"/>
    <cellStyle name="Comma 3 3 2 2 3 2 18 4" xfId="9263"/>
    <cellStyle name="Comma 3 3 2 2 3 2 18 5" xfId="9264"/>
    <cellStyle name="Comma 3 3 2 2 3 2 18 6" xfId="9265"/>
    <cellStyle name="Comma 3 3 2 2 3 2 18 7" xfId="9266"/>
    <cellStyle name="Comma 3 3 2 2 3 2 18 8" xfId="9267"/>
    <cellStyle name="Comma 3 3 2 2 3 2 18 9" xfId="9268"/>
    <cellStyle name="Comma 3 3 2 2 3 2 19" xfId="9269"/>
    <cellStyle name="Comma 3 3 2 2 3 2 19 10" xfId="9270"/>
    <cellStyle name="Comma 3 3 2 2 3 2 19 11" xfId="9271"/>
    <cellStyle name="Comma 3 3 2 2 3 2 19 12" xfId="9272"/>
    <cellStyle name="Comma 3 3 2 2 3 2 19 13" xfId="9273"/>
    <cellStyle name="Comma 3 3 2 2 3 2 19 14" xfId="9274"/>
    <cellStyle name="Comma 3 3 2 2 3 2 19 15" xfId="9275"/>
    <cellStyle name="Comma 3 3 2 2 3 2 19 16" xfId="9276"/>
    <cellStyle name="Comma 3 3 2 2 3 2 19 17" xfId="9277"/>
    <cellStyle name="Comma 3 3 2 2 3 2 19 18" xfId="9278"/>
    <cellStyle name="Comma 3 3 2 2 3 2 19 19" xfId="9279"/>
    <cellStyle name="Comma 3 3 2 2 3 2 19 2" xfId="9280"/>
    <cellStyle name="Comma 3 3 2 2 3 2 19 20" xfId="9281"/>
    <cellStyle name="Comma 3 3 2 2 3 2 19 21" xfId="9282"/>
    <cellStyle name="Comma 3 3 2 2 3 2 19 22" xfId="9283"/>
    <cellStyle name="Comma 3 3 2 2 3 2 19 3" xfId="9284"/>
    <cellStyle name="Comma 3 3 2 2 3 2 19 4" xfId="9285"/>
    <cellStyle name="Comma 3 3 2 2 3 2 19 5" xfId="9286"/>
    <cellStyle name="Comma 3 3 2 2 3 2 19 6" xfId="9287"/>
    <cellStyle name="Comma 3 3 2 2 3 2 19 7" xfId="9288"/>
    <cellStyle name="Comma 3 3 2 2 3 2 19 8" xfId="9289"/>
    <cellStyle name="Comma 3 3 2 2 3 2 19 9" xfId="9290"/>
    <cellStyle name="Comma 3 3 2 2 3 2 2" xfId="9291"/>
    <cellStyle name="Comma 3 3 2 2 3 2 20" xfId="9292"/>
    <cellStyle name="Comma 3 3 2 2 3 2 21" xfId="9293"/>
    <cellStyle name="Comma 3 3 2 2 3 2 22" xfId="9294"/>
    <cellStyle name="Comma 3 3 2 2 3 2 23" xfId="9295"/>
    <cellStyle name="Comma 3 3 2 2 3 2 24" xfId="9296"/>
    <cellStyle name="Comma 3 3 2 2 3 2 25" xfId="9297"/>
    <cellStyle name="Comma 3 3 2 2 3 2 26" xfId="9298"/>
    <cellStyle name="Comma 3 3 2 2 3 2 27" xfId="9299"/>
    <cellStyle name="Comma 3 3 2 2 3 2 28" xfId="9300"/>
    <cellStyle name="Comma 3 3 2 2 3 2 29" xfId="9301"/>
    <cellStyle name="Comma 3 3 2 2 3 2 3" xfId="9302"/>
    <cellStyle name="Comma 3 3 2 2 3 2 30" xfId="9303"/>
    <cellStyle name="Comma 3 3 2 2 3 2 31" xfId="9304"/>
    <cellStyle name="Comma 3 3 2 2 3 2 32" xfId="9305"/>
    <cellStyle name="Comma 3 3 2 2 3 2 33" xfId="9306"/>
    <cellStyle name="Comma 3 3 2 2 3 2 34" xfId="9307"/>
    <cellStyle name="Comma 3 3 2 2 3 2 35" xfId="9308"/>
    <cellStyle name="Comma 3 3 2 2 3 2 36" xfId="9309"/>
    <cellStyle name="Comma 3 3 2 2 3 2 37" xfId="9310"/>
    <cellStyle name="Comma 3 3 2 2 3 2 38" xfId="9311"/>
    <cellStyle name="Comma 3 3 2 2 3 2 39" xfId="9312"/>
    <cellStyle name="Comma 3 3 2 2 3 2 4" xfId="9313"/>
    <cellStyle name="Comma 3 3 2 2 3 2 40" xfId="9314"/>
    <cellStyle name="Comma 3 3 2 2 3 2 5" xfId="9315"/>
    <cellStyle name="Comma 3 3 2 2 3 2 6" xfId="9316"/>
    <cellStyle name="Comma 3 3 2 2 3 2 7" xfId="9317"/>
    <cellStyle name="Comma 3 3 2 2 3 2 8" xfId="9318"/>
    <cellStyle name="Comma 3 3 2 2 3 2 9" xfId="9319"/>
    <cellStyle name="Comma 3 3 2 2 3 2 9 10" xfId="9320"/>
    <cellStyle name="Comma 3 3 2 2 3 2 9 11" xfId="9321"/>
    <cellStyle name="Comma 3 3 2 2 3 2 9 12" xfId="9322"/>
    <cellStyle name="Comma 3 3 2 2 3 2 9 13" xfId="9323"/>
    <cellStyle name="Comma 3 3 2 2 3 2 9 14" xfId="9324"/>
    <cellStyle name="Comma 3 3 2 2 3 2 9 15" xfId="9325"/>
    <cellStyle name="Comma 3 3 2 2 3 2 9 16" xfId="9326"/>
    <cellStyle name="Comma 3 3 2 2 3 2 9 17" xfId="9327"/>
    <cellStyle name="Comma 3 3 2 2 3 2 9 18" xfId="9328"/>
    <cellStyle name="Comma 3 3 2 2 3 2 9 19" xfId="9329"/>
    <cellStyle name="Comma 3 3 2 2 3 2 9 2" xfId="9330"/>
    <cellStyle name="Comma 3 3 2 2 3 2 9 20" xfId="9331"/>
    <cellStyle name="Comma 3 3 2 2 3 2 9 21" xfId="9332"/>
    <cellStyle name="Comma 3 3 2 2 3 2 9 22" xfId="9333"/>
    <cellStyle name="Comma 3 3 2 2 3 2 9 3" xfId="9334"/>
    <cellStyle name="Comma 3 3 2 2 3 2 9 4" xfId="9335"/>
    <cellStyle name="Comma 3 3 2 2 3 2 9 5" xfId="9336"/>
    <cellStyle name="Comma 3 3 2 2 3 2 9 6" xfId="9337"/>
    <cellStyle name="Comma 3 3 2 2 3 2 9 7" xfId="9338"/>
    <cellStyle name="Comma 3 3 2 2 3 2 9 8" xfId="9339"/>
    <cellStyle name="Comma 3 3 2 2 3 2 9 9" xfId="9340"/>
    <cellStyle name="Comma 3 3 2 2 3 20" xfId="9341"/>
    <cellStyle name="Comma 3 3 2 2 3 21" xfId="9342"/>
    <cellStyle name="Comma 3 3 2 2 3 22" xfId="9343"/>
    <cellStyle name="Comma 3 3 2 2 3 23" xfId="9344"/>
    <cellStyle name="Comma 3 3 2 2 3 24" xfId="9345"/>
    <cellStyle name="Comma 3 3 2 2 3 25" xfId="9346"/>
    <cellStyle name="Comma 3 3 2 2 3 26" xfId="9347"/>
    <cellStyle name="Comma 3 3 2 2 3 27" xfId="9348"/>
    <cellStyle name="Comma 3 3 2 2 3 28" xfId="9349"/>
    <cellStyle name="Comma 3 3 2 2 3 29" xfId="9350"/>
    <cellStyle name="Comma 3 3 2 2 3 3" xfId="9351"/>
    <cellStyle name="Comma 3 3 2 2 3 30" xfId="9352"/>
    <cellStyle name="Comma 3 3 2 2 3 31" xfId="9353"/>
    <cellStyle name="Comma 3 3 2 2 3 32" xfId="9354"/>
    <cellStyle name="Comma 3 3 2 2 3 33" xfId="9355"/>
    <cellStyle name="Comma 3 3 2 2 3 34" xfId="9356"/>
    <cellStyle name="Comma 3 3 2 2 3 35" xfId="9357"/>
    <cellStyle name="Comma 3 3 2 2 3 36" xfId="9358"/>
    <cellStyle name="Comma 3 3 2 2 3 37" xfId="9359"/>
    <cellStyle name="Comma 3 3 2 2 3 38" xfId="9360"/>
    <cellStyle name="Comma 3 3 2 2 3 39" xfId="9361"/>
    <cellStyle name="Comma 3 3 2 2 3 4" xfId="9362"/>
    <cellStyle name="Comma 3 3 2 2 3 40" xfId="9363"/>
    <cellStyle name="Comma 3 3 2 2 3 5" xfId="9364"/>
    <cellStyle name="Comma 3 3 2 2 3 6" xfId="9365"/>
    <cellStyle name="Comma 3 3 2 2 3 7" xfId="9366"/>
    <cellStyle name="Comma 3 3 2 2 3 8" xfId="9367"/>
    <cellStyle name="Comma 3 3 2 2 3 9" xfId="9368"/>
    <cellStyle name="Comma 3 3 2 2 30" xfId="9369"/>
    <cellStyle name="Comma 3 3 2 2 31" xfId="9370"/>
    <cellStyle name="Comma 3 3 2 2 32" xfId="9371"/>
    <cellStyle name="Comma 3 3 2 2 33" xfId="9372"/>
    <cellStyle name="Comma 3 3 2 2 34" xfId="9373"/>
    <cellStyle name="Comma 3 3 2 2 35" xfId="9374"/>
    <cellStyle name="Comma 3 3 2 2 36" xfId="9375"/>
    <cellStyle name="Comma 3 3 2 2 37" xfId="9376"/>
    <cellStyle name="Comma 3 3 2 2 38" xfId="9377"/>
    <cellStyle name="Comma 3 3 2 2 39" xfId="9378"/>
    <cellStyle name="Comma 3 3 2 2 4" xfId="9379"/>
    <cellStyle name="Comma 3 3 2 2 4 10" xfId="9380"/>
    <cellStyle name="Comma 3 3 2 2 4 10 10" xfId="9381"/>
    <cellStyle name="Comma 3 3 2 2 4 10 11" xfId="9382"/>
    <cellStyle name="Comma 3 3 2 2 4 10 12" xfId="9383"/>
    <cellStyle name="Comma 3 3 2 2 4 10 13" xfId="9384"/>
    <cellStyle name="Comma 3 3 2 2 4 10 14" xfId="9385"/>
    <cellStyle name="Comma 3 3 2 2 4 10 15" xfId="9386"/>
    <cellStyle name="Comma 3 3 2 2 4 10 16" xfId="9387"/>
    <cellStyle name="Comma 3 3 2 2 4 10 17" xfId="9388"/>
    <cellStyle name="Comma 3 3 2 2 4 10 18" xfId="9389"/>
    <cellStyle name="Comma 3 3 2 2 4 10 19" xfId="9390"/>
    <cellStyle name="Comma 3 3 2 2 4 10 2" xfId="9391"/>
    <cellStyle name="Comma 3 3 2 2 4 10 20" xfId="9392"/>
    <cellStyle name="Comma 3 3 2 2 4 10 21" xfId="9393"/>
    <cellStyle name="Comma 3 3 2 2 4 10 22" xfId="9394"/>
    <cellStyle name="Comma 3 3 2 2 4 10 3" xfId="9395"/>
    <cellStyle name="Comma 3 3 2 2 4 10 4" xfId="9396"/>
    <cellStyle name="Comma 3 3 2 2 4 10 5" xfId="9397"/>
    <cellStyle name="Comma 3 3 2 2 4 10 6" xfId="9398"/>
    <cellStyle name="Comma 3 3 2 2 4 10 7" xfId="9399"/>
    <cellStyle name="Comma 3 3 2 2 4 10 8" xfId="9400"/>
    <cellStyle name="Comma 3 3 2 2 4 10 9" xfId="9401"/>
    <cellStyle name="Comma 3 3 2 2 4 11" xfId="9402"/>
    <cellStyle name="Comma 3 3 2 2 4 11 10" xfId="9403"/>
    <cellStyle name="Comma 3 3 2 2 4 11 11" xfId="9404"/>
    <cellStyle name="Comma 3 3 2 2 4 11 12" xfId="9405"/>
    <cellStyle name="Comma 3 3 2 2 4 11 13" xfId="9406"/>
    <cellStyle name="Comma 3 3 2 2 4 11 14" xfId="9407"/>
    <cellStyle name="Comma 3 3 2 2 4 11 15" xfId="9408"/>
    <cellStyle name="Comma 3 3 2 2 4 11 16" xfId="9409"/>
    <cellStyle name="Comma 3 3 2 2 4 11 17" xfId="9410"/>
    <cellStyle name="Comma 3 3 2 2 4 11 18" xfId="9411"/>
    <cellStyle name="Comma 3 3 2 2 4 11 19" xfId="9412"/>
    <cellStyle name="Comma 3 3 2 2 4 11 2" xfId="9413"/>
    <cellStyle name="Comma 3 3 2 2 4 11 20" xfId="9414"/>
    <cellStyle name="Comma 3 3 2 2 4 11 21" xfId="9415"/>
    <cellStyle name="Comma 3 3 2 2 4 11 22" xfId="9416"/>
    <cellStyle name="Comma 3 3 2 2 4 11 3" xfId="9417"/>
    <cellStyle name="Comma 3 3 2 2 4 11 4" xfId="9418"/>
    <cellStyle name="Comma 3 3 2 2 4 11 5" xfId="9419"/>
    <cellStyle name="Comma 3 3 2 2 4 11 6" xfId="9420"/>
    <cellStyle name="Comma 3 3 2 2 4 11 7" xfId="9421"/>
    <cellStyle name="Comma 3 3 2 2 4 11 8" xfId="9422"/>
    <cellStyle name="Comma 3 3 2 2 4 11 9" xfId="9423"/>
    <cellStyle name="Comma 3 3 2 2 4 12" xfId="9424"/>
    <cellStyle name="Comma 3 3 2 2 4 12 10" xfId="9425"/>
    <cellStyle name="Comma 3 3 2 2 4 12 11" xfId="9426"/>
    <cellStyle name="Comma 3 3 2 2 4 12 12" xfId="9427"/>
    <cellStyle name="Comma 3 3 2 2 4 12 13" xfId="9428"/>
    <cellStyle name="Comma 3 3 2 2 4 12 14" xfId="9429"/>
    <cellStyle name="Comma 3 3 2 2 4 12 15" xfId="9430"/>
    <cellStyle name="Comma 3 3 2 2 4 12 16" xfId="9431"/>
    <cellStyle name="Comma 3 3 2 2 4 12 17" xfId="9432"/>
    <cellStyle name="Comma 3 3 2 2 4 12 18" xfId="9433"/>
    <cellStyle name="Comma 3 3 2 2 4 12 19" xfId="9434"/>
    <cellStyle name="Comma 3 3 2 2 4 12 2" xfId="9435"/>
    <cellStyle name="Comma 3 3 2 2 4 12 20" xfId="9436"/>
    <cellStyle name="Comma 3 3 2 2 4 12 21" xfId="9437"/>
    <cellStyle name="Comma 3 3 2 2 4 12 22" xfId="9438"/>
    <cellStyle name="Comma 3 3 2 2 4 12 3" xfId="9439"/>
    <cellStyle name="Comma 3 3 2 2 4 12 4" xfId="9440"/>
    <cellStyle name="Comma 3 3 2 2 4 12 5" xfId="9441"/>
    <cellStyle name="Comma 3 3 2 2 4 12 6" xfId="9442"/>
    <cellStyle name="Comma 3 3 2 2 4 12 7" xfId="9443"/>
    <cellStyle name="Comma 3 3 2 2 4 12 8" xfId="9444"/>
    <cellStyle name="Comma 3 3 2 2 4 12 9" xfId="9445"/>
    <cellStyle name="Comma 3 3 2 2 4 13" xfId="9446"/>
    <cellStyle name="Comma 3 3 2 2 4 14" xfId="9447"/>
    <cellStyle name="Comma 3 3 2 2 4 15" xfId="9448"/>
    <cellStyle name="Comma 3 3 2 2 4 16" xfId="9449"/>
    <cellStyle name="Comma 3 3 2 2 4 17" xfId="9450"/>
    <cellStyle name="Comma 3 3 2 2 4 18" xfId="9451"/>
    <cellStyle name="Comma 3 3 2 2 4 19" xfId="9452"/>
    <cellStyle name="Comma 3 3 2 2 4 2" xfId="9453"/>
    <cellStyle name="Comma 3 3 2 2 4 2 10" xfId="9454"/>
    <cellStyle name="Comma 3 3 2 2 4 2 11" xfId="9455"/>
    <cellStyle name="Comma 3 3 2 2 4 2 12" xfId="9456"/>
    <cellStyle name="Comma 3 3 2 2 4 2 13" xfId="9457"/>
    <cellStyle name="Comma 3 3 2 2 4 2 14" xfId="9458"/>
    <cellStyle name="Comma 3 3 2 2 4 2 15" xfId="9459"/>
    <cellStyle name="Comma 3 3 2 2 4 2 16" xfId="9460"/>
    <cellStyle name="Comma 3 3 2 2 4 2 17" xfId="9461"/>
    <cellStyle name="Comma 3 3 2 2 4 2 18" xfId="9462"/>
    <cellStyle name="Comma 3 3 2 2 4 2 19" xfId="9463"/>
    <cellStyle name="Comma 3 3 2 2 4 2 2" xfId="9464"/>
    <cellStyle name="Comma 3 3 2 2 4 2 20" xfId="9465"/>
    <cellStyle name="Comma 3 3 2 2 4 2 21" xfId="9466"/>
    <cellStyle name="Comma 3 3 2 2 4 2 22" xfId="9467"/>
    <cellStyle name="Comma 3 3 2 2 4 2 3" xfId="9468"/>
    <cellStyle name="Comma 3 3 2 2 4 2 4" xfId="9469"/>
    <cellStyle name="Comma 3 3 2 2 4 2 5" xfId="9470"/>
    <cellStyle name="Comma 3 3 2 2 4 2 6" xfId="9471"/>
    <cellStyle name="Comma 3 3 2 2 4 2 7" xfId="9472"/>
    <cellStyle name="Comma 3 3 2 2 4 2 8" xfId="9473"/>
    <cellStyle name="Comma 3 3 2 2 4 2 9" xfId="9474"/>
    <cellStyle name="Comma 3 3 2 2 4 20" xfId="9475"/>
    <cellStyle name="Comma 3 3 2 2 4 21" xfId="9476"/>
    <cellStyle name="Comma 3 3 2 2 4 22" xfId="9477"/>
    <cellStyle name="Comma 3 3 2 2 4 23" xfId="9478"/>
    <cellStyle name="Comma 3 3 2 2 4 24" xfId="9479"/>
    <cellStyle name="Comma 3 3 2 2 4 25" xfId="9480"/>
    <cellStyle name="Comma 3 3 2 2 4 26" xfId="9481"/>
    <cellStyle name="Comma 3 3 2 2 4 27" xfId="9482"/>
    <cellStyle name="Comma 3 3 2 2 4 28" xfId="9483"/>
    <cellStyle name="Comma 3 3 2 2 4 29" xfId="9484"/>
    <cellStyle name="Comma 3 3 2 2 4 3" xfId="9485"/>
    <cellStyle name="Comma 3 3 2 2 4 3 10" xfId="9486"/>
    <cellStyle name="Comma 3 3 2 2 4 3 11" xfId="9487"/>
    <cellStyle name="Comma 3 3 2 2 4 3 12" xfId="9488"/>
    <cellStyle name="Comma 3 3 2 2 4 3 13" xfId="9489"/>
    <cellStyle name="Comma 3 3 2 2 4 3 14" xfId="9490"/>
    <cellStyle name="Comma 3 3 2 2 4 3 15" xfId="9491"/>
    <cellStyle name="Comma 3 3 2 2 4 3 16" xfId="9492"/>
    <cellStyle name="Comma 3 3 2 2 4 3 17" xfId="9493"/>
    <cellStyle name="Comma 3 3 2 2 4 3 18" xfId="9494"/>
    <cellStyle name="Comma 3 3 2 2 4 3 19" xfId="9495"/>
    <cellStyle name="Comma 3 3 2 2 4 3 2" xfId="9496"/>
    <cellStyle name="Comma 3 3 2 2 4 3 20" xfId="9497"/>
    <cellStyle name="Comma 3 3 2 2 4 3 21" xfId="9498"/>
    <cellStyle name="Comma 3 3 2 2 4 3 22" xfId="9499"/>
    <cellStyle name="Comma 3 3 2 2 4 3 3" xfId="9500"/>
    <cellStyle name="Comma 3 3 2 2 4 3 4" xfId="9501"/>
    <cellStyle name="Comma 3 3 2 2 4 3 5" xfId="9502"/>
    <cellStyle name="Comma 3 3 2 2 4 3 6" xfId="9503"/>
    <cellStyle name="Comma 3 3 2 2 4 3 7" xfId="9504"/>
    <cellStyle name="Comma 3 3 2 2 4 3 8" xfId="9505"/>
    <cellStyle name="Comma 3 3 2 2 4 3 9" xfId="9506"/>
    <cellStyle name="Comma 3 3 2 2 4 30" xfId="9507"/>
    <cellStyle name="Comma 3 3 2 2 4 31" xfId="9508"/>
    <cellStyle name="Comma 3 3 2 2 4 32" xfId="9509"/>
    <cellStyle name="Comma 3 3 2 2 4 33" xfId="9510"/>
    <cellStyle name="Comma 3 3 2 2 4 4" xfId="9511"/>
    <cellStyle name="Comma 3 3 2 2 4 4 10" xfId="9512"/>
    <cellStyle name="Comma 3 3 2 2 4 4 11" xfId="9513"/>
    <cellStyle name="Comma 3 3 2 2 4 4 12" xfId="9514"/>
    <cellStyle name="Comma 3 3 2 2 4 4 13" xfId="9515"/>
    <cellStyle name="Comma 3 3 2 2 4 4 14" xfId="9516"/>
    <cellStyle name="Comma 3 3 2 2 4 4 15" xfId="9517"/>
    <cellStyle name="Comma 3 3 2 2 4 4 16" xfId="9518"/>
    <cellStyle name="Comma 3 3 2 2 4 4 17" xfId="9519"/>
    <cellStyle name="Comma 3 3 2 2 4 4 18" xfId="9520"/>
    <cellStyle name="Comma 3 3 2 2 4 4 19" xfId="9521"/>
    <cellStyle name="Comma 3 3 2 2 4 4 2" xfId="9522"/>
    <cellStyle name="Comma 3 3 2 2 4 4 20" xfId="9523"/>
    <cellStyle name="Comma 3 3 2 2 4 4 21" xfId="9524"/>
    <cellStyle name="Comma 3 3 2 2 4 4 22" xfId="9525"/>
    <cellStyle name="Comma 3 3 2 2 4 4 3" xfId="9526"/>
    <cellStyle name="Comma 3 3 2 2 4 4 4" xfId="9527"/>
    <cellStyle name="Comma 3 3 2 2 4 4 5" xfId="9528"/>
    <cellStyle name="Comma 3 3 2 2 4 4 6" xfId="9529"/>
    <cellStyle name="Comma 3 3 2 2 4 4 7" xfId="9530"/>
    <cellStyle name="Comma 3 3 2 2 4 4 8" xfId="9531"/>
    <cellStyle name="Comma 3 3 2 2 4 4 9" xfId="9532"/>
    <cellStyle name="Comma 3 3 2 2 4 5" xfId="9533"/>
    <cellStyle name="Comma 3 3 2 2 4 5 10" xfId="9534"/>
    <cellStyle name="Comma 3 3 2 2 4 5 11" xfId="9535"/>
    <cellStyle name="Comma 3 3 2 2 4 5 12" xfId="9536"/>
    <cellStyle name="Comma 3 3 2 2 4 5 13" xfId="9537"/>
    <cellStyle name="Comma 3 3 2 2 4 5 14" xfId="9538"/>
    <cellStyle name="Comma 3 3 2 2 4 5 15" xfId="9539"/>
    <cellStyle name="Comma 3 3 2 2 4 5 16" xfId="9540"/>
    <cellStyle name="Comma 3 3 2 2 4 5 17" xfId="9541"/>
    <cellStyle name="Comma 3 3 2 2 4 5 18" xfId="9542"/>
    <cellStyle name="Comma 3 3 2 2 4 5 19" xfId="9543"/>
    <cellStyle name="Comma 3 3 2 2 4 5 2" xfId="9544"/>
    <cellStyle name="Comma 3 3 2 2 4 5 20" xfId="9545"/>
    <cellStyle name="Comma 3 3 2 2 4 5 21" xfId="9546"/>
    <cellStyle name="Comma 3 3 2 2 4 5 22" xfId="9547"/>
    <cellStyle name="Comma 3 3 2 2 4 5 3" xfId="9548"/>
    <cellStyle name="Comma 3 3 2 2 4 5 4" xfId="9549"/>
    <cellStyle name="Comma 3 3 2 2 4 5 5" xfId="9550"/>
    <cellStyle name="Comma 3 3 2 2 4 5 6" xfId="9551"/>
    <cellStyle name="Comma 3 3 2 2 4 5 7" xfId="9552"/>
    <cellStyle name="Comma 3 3 2 2 4 5 8" xfId="9553"/>
    <cellStyle name="Comma 3 3 2 2 4 5 9" xfId="9554"/>
    <cellStyle name="Comma 3 3 2 2 4 6" xfId="9555"/>
    <cellStyle name="Comma 3 3 2 2 4 6 10" xfId="9556"/>
    <cellStyle name="Comma 3 3 2 2 4 6 11" xfId="9557"/>
    <cellStyle name="Comma 3 3 2 2 4 6 12" xfId="9558"/>
    <cellStyle name="Comma 3 3 2 2 4 6 13" xfId="9559"/>
    <cellStyle name="Comma 3 3 2 2 4 6 14" xfId="9560"/>
    <cellStyle name="Comma 3 3 2 2 4 6 15" xfId="9561"/>
    <cellStyle name="Comma 3 3 2 2 4 6 16" xfId="9562"/>
    <cellStyle name="Comma 3 3 2 2 4 6 17" xfId="9563"/>
    <cellStyle name="Comma 3 3 2 2 4 6 18" xfId="9564"/>
    <cellStyle name="Comma 3 3 2 2 4 6 19" xfId="9565"/>
    <cellStyle name="Comma 3 3 2 2 4 6 2" xfId="9566"/>
    <cellStyle name="Comma 3 3 2 2 4 6 20" xfId="9567"/>
    <cellStyle name="Comma 3 3 2 2 4 6 21" xfId="9568"/>
    <cellStyle name="Comma 3 3 2 2 4 6 22" xfId="9569"/>
    <cellStyle name="Comma 3 3 2 2 4 6 3" xfId="9570"/>
    <cellStyle name="Comma 3 3 2 2 4 6 4" xfId="9571"/>
    <cellStyle name="Comma 3 3 2 2 4 6 5" xfId="9572"/>
    <cellStyle name="Comma 3 3 2 2 4 6 6" xfId="9573"/>
    <cellStyle name="Comma 3 3 2 2 4 6 7" xfId="9574"/>
    <cellStyle name="Comma 3 3 2 2 4 6 8" xfId="9575"/>
    <cellStyle name="Comma 3 3 2 2 4 6 9" xfId="9576"/>
    <cellStyle name="Comma 3 3 2 2 4 7" xfId="9577"/>
    <cellStyle name="Comma 3 3 2 2 4 7 10" xfId="9578"/>
    <cellStyle name="Comma 3 3 2 2 4 7 11" xfId="9579"/>
    <cellStyle name="Comma 3 3 2 2 4 7 12" xfId="9580"/>
    <cellStyle name="Comma 3 3 2 2 4 7 13" xfId="9581"/>
    <cellStyle name="Comma 3 3 2 2 4 7 14" xfId="9582"/>
    <cellStyle name="Comma 3 3 2 2 4 7 15" xfId="9583"/>
    <cellStyle name="Comma 3 3 2 2 4 7 16" xfId="9584"/>
    <cellStyle name="Comma 3 3 2 2 4 7 17" xfId="9585"/>
    <cellStyle name="Comma 3 3 2 2 4 7 18" xfId="9586"/>
    <cellStyle name="Comma 3 3 2 2 4 7 19" xfId="9587"/>
    <cellStyle name="Comma 3 3 2 2 4 7 2" xfId="9588"/>
    <cellStyle name="Comma 3 3 2 2 4 7 20" xfId="9589"/>
    <cellStyle name="Comma 3 3 2 2 4 7 21" xfId="9590"/>
    <cellStyle name="Comma 3 3 2 2 4 7 22" xfId="9591"/>
    <cellStyle name="Comma 3 3 2 2 4 7 3" xfId="9592"/>
    <cellStyle name="Comma 3 3 2 2 4 7 4" xfId="9593"/>
    <cellStyle name="Comma 3 3 2 2 4 7 5" xfId="9594"/>
    <cellStyle name="Comma 3 3 2 2 4 7 6" xfId="9595"/>
    <cellStyle name="Comma 3 3 2 2 4 7 7" xfId="9596"/>
    <cellStyle name="Comma 3 3 2 2 4 7 8" xfId="9597"/>
    <cellStyle name="Comma 3 3 2 2 4 7 9" xfId="9598"/>
    <cellStyle name="Comma 3 3 2 2 4 8" xfId="9599"/>
    <cellStyle name="Comma 3 3 2 2 4 8 10" xfId="9600"/>
    <cellStyle name="Comma 3 3 2 2 4 8 11" xfId="9601"/>
    <cellStyle name="Comma 3 3 2 2 4 8 12" xfId="9602"/>
    <cellStyle name="Comma 3 3 2 2 4 8 13" xfId="9603"/>
    <cellStyle name="Comma 3 3 2 2 4 8 14" xfId="9604"/>
    <cellStyle name="Comma 3 3 2 2 4 8 15" xfId="9605"/>
    <cellStyle name="Comma 3 3 2 2 4 8 16" xfId="9606"/>
    <cellStyle name="Comma 3 3 2 2 4 8 17" xfId="9607"/>
    <cellStyle name="Comma 3 3 2 2 4 8 18" xfId="9608"/>
    <cellStyle name="Comma 3 3 2 2 4 8 19" xfId="9609"/>
    <cellStyle name="Comma 3 3 2 2 4 8 2" xfId="9610"/>
    <cellStyle name="Comma 3 3 2 2 4 8 20" xfId="9611"/>
    <cellStyle name="Comma 3 3 2 2 4 8 21" xfId="9612"/>
    <cellStyle name="Comma 3 3 2 2 4 8 22" xfId="9613"/>
    <cellStyle name="Comma 3 3 2 2 4 8 3" xfId="9614"/>
    <cellStyle name="Comma 3 3 2 2 4 8 4" xfId="9615"/>
    <cellStyle name="Comma 3 3 2 2 4 8 5" xfId="9616"/>
    <cellStyle name="Comma 3 3 2 2 4 8 6" xfId="9617"/>
    <cellStyle name="Comma 3 3 2 2 4 8 7" xfId="9618"/>
    <cellStyle name="Comma 3 3 2 2 4 8 8" xfId="9619"/>
    <cellStyle name="Comma 3 3 2 2 4 8 9" xfId="9620"/>
    <cellStyle name="Comma 3 3 2 2 4 9" xfId="9621"/>
    <cellStyle name="Comma 3 3 2 2 4 9 10" xfId="9622"/>
    <cellStyle name="Comma 3 3 2 2 4 9 11" xfId="9623"/>
    <cellStyle name="Comma 3 3 2 2 4 9 12" xfId="9624"/>
    <cellStyle name="Comma 3 3 2 2 4 9 13" xfId="9625"/>
    <cellStyle name="Comma 3 3 2 2 4 9 14" xfId="9626"/>
    <cellStyle name="Comma 3 3 2 2 4 9 15" xfId="9627"/>
    <cellStyle name="Comma 3 3 2 2 4 9 16" xfId="9628"/>
    <cellStyle name="Comma 3 3 2 2 4 9 17" xfId="9629"/>
    <cellStyle name="Comma 3 3 2 2 4 9 18" xfId="9630"/>
    <cellStyle name="Comma 3 3 2 2 4 9 19" xfId="9631"/>
    <cellStyle name="Comma 3 3 2 2 4 9 2" xfId="9632"/>
    <cellStyle name="Comma 3 3 2 2 4 9 20" xfId="9633"/>
    <cellStyle name="Comma 3 3 2 2 4 9 21" xfId="9634"/>
    <cellStyle name="Comma 3 3 2 2 4 9 22" xfId="9635"/>
    <cellStyle name="Comma 3 3 2 2 4 9 3" xfId="9636"/>
    <cellStyle name="Comma 3 3 2 2 4 9 4" xfId="9637"/>
    <cellStyle name="Comma 3 3 2 2 4 9 5" xfId="9638"/>
    <cellStyle name="Comma 3 3 2 2 4 9 6" xfId="9639"/>
    <cellStyle name="Comma 3 3 2 2 4 9 7" xfId="9640"/>
    <cellStyle name="Comma 3 3 2 2 4 9 8" xfId="9641"/>
    <cellStyle name="Comma 3 3 2 2 4 9 9" xfId="9642"/>
    <cellStyle name="Comma 3 3 2 2 40" xfId="9643"/>
    <cellStyle name="Comma 3 3 2 2 41" xfId="9644"/>
    <cellStyle name="Comma 3 3 2 2 42" xfId="9645"/>
    <cellStyle name="Comma 3 3 2 2 43" xfId="9646"/>
    <cellStyle name="Comma 3 3 2 2 44" xfId="9647"/>
    <cellStyle name="Comma 3 3 2 2 45" xfId="9648"/>
    <cellStyle name="Comma 3 3 2 2 5" xfId="9649"/>
    <cellStyle name="Comma 3 3 2 2 5 10" xfId="9650"/>
    <cellStyle name="Comma 3 3 2 2 5 10 10" xfId="9651"/>
    <cellStyle name="Comma 3 3 2 2 5 10 11" xfId="9652"/>
    <cellStyle name="Comma 3 3 2 2 5 10 12" xfId="9653"/>
    <cellStyle name="Comma 3 3 2 2 5 10 13" xfId="9654"/>
    <cellStyle name="Comma 3 3 2 2 5 10 14" xfId="9655"/>
    <cellStyle name="Comma 3 3 2 2 5 10 15" xfId="9656"/>
    <cellStyle name="Comma 3 3 2 2 5 10 16" xfId="9657"/>
    <cellStyle name="Comma 3 3 2 2 5 10 17" xfId="9658"/>
    <cellStyle name="Comma 3 3 2 2 5 10 18" xfId="9659"/>
    <cellStyle name="Comma 3 3 2 2 5 10 19" xfId="9660"/>
    <cellStyle name="Comma 3 3 2 2 5 10 2" xfId="9661"/>
    <cellStyle name="Comma 3 3 2 2 5 10 20" xfId="9662"/>
    <cellStyle name="Comma 3 3 2 2 5 10 21" xfId="9663"/>
    <cellStyle name="Comma 3 3 2 2 5 10 22" xfId="9664"/>
    <cellStyle name="Comma 3 3 2 2 5 10 3" xfId="9665"/>
    <cellStyle name="Comma 3 3 2 2 5 10 4" xfId="9666"/>
    <cellStyle name="Comma 3 3 2 2 5 10 5" xfId="9667"/>
    <cellStyle name="Comma 3 3 2 2 5 10 6" xfId="9668"/>
    <cellStyle name="Comma 3 3 2 2 5 10 7" xfId="9669"/>
    <cellStyle name="Comma 3 3 2 2 5 10 8" xfId="9670"/>
    <cellStyle name="Comma 3 3 2 2 5 10 9" xfId="9671"/>
    <cellStyle name="Comma 3 3 2 2 5 11" xfId="9672"/>
    <cellStyle name="Comma 3 3 2 2 5 11 10" xfId="9673"/>
    <cellStyle name="Comma 3 3 2 2 5 11 11" xfId="9674"/>
    <cellStyle name="Comma 3 3 2 2 5 11 12" xfId="9675"/>
    <cellStyle name="Comma 3 3 2 2 5 11 13" xfId="9676"/>
    <cellStyle name="Comma 3 3 2 2 5 11 14" xfId="9677"/>
    <cellStyle name="Comma 3 3 2 2 5 11 15" xfId="9678"/>
    <cellStyle name="Comma 3 3 2 2 5 11 16" xfId="9679"/>
    <cellStyle name="Comma 3 3 2 2 5 11 17" xfId="9680"/>
    <cellStyle name="Comma 3 3 2 2 5 11 18" xfId="9681"/>
    <cellStyle name="Comma 3 3 2 2 5 11 19" xfId="9682"/>
    <cellStyle name="Comma 3 3 2 2 5 11 2" xfId="9683"/>
    <cellStyle name="Comma 3 3 2 2 5 11 20" xfId="9684"/>
    <cellStyle name="Comma 3 3 2 2 5 11 21" xfId="9685"/>
    <cellStyle name="Comma 3 3 2 2 5 11 22" xfId="9686"/>
    <cellStyle name="Comma 3 3 2 2 5 11 3" xfId="9687"/>
    <cellStyle name="Comma 3 3 2 2 5 11 4" xfId="9688"/>
    <cellStyle name="Comma 3 3 2 2 5 11 5" xfId="9689"/>
    <cellStyle name="Comma 3 3 2 2 5 11 6" xfId="9690"/>
    <cellStyle name="Comma 3 3 2 2 5 11 7" xfId="9691"/>
    <cellStyle name="Comma 3 3 2 2 5 11 8" xfId="9692"/>
    <cellStyle name="Comma 3 3 2 2 5 11 9" xfId="9693"/>
    <cellStyle name="Comma 3 3 2 2 5 12" xfId="9694"/>
    <cellStyle name="Comma 3 3 2 2 5 12 10" xfId="9695"/>
    <cellStyle name="Comma 3 3 2 2 5 12 11" xfId="9696"/>
    <cellStyle name="Comma 3 3 2 2 5 12 12" xfId="9697"/>
    <cellStyle name="Comma 3 3 2 2 5 12 13" xfId="9698"/>
    <cellStyle name="Comma 3 3 2 2 5 12 14" xfId="9699"/>
    <cellStyle name="Comma 3 3 2 2 5 12 15" xfId="9700"/>
    <cellStyle name="Comma 3 3 2 2 5 12 16" xfId="9701"/>
    <cellStyle name="Comma 3 3 2 2 5 12 17" xfId="9702"/>
    <cellStyle name="Comma 3 3 2 2 5 12 18" xfId="9703"/>
    <cellStyle name="Comma 3 3 2 2 5 12 19" xfId="9704"/>
    <cellStyle name="Comma 3 3 2 2 5 12 2" xfId="9705"/>
    <cellStyle name="Comma 3 3 2 2 5 12 20" xfId="9706"/>
    <cellStyle name="Comma 3 3 2 2 5 12 21" xfId="9707"/>
    <cellStyle name="Comma 3 3 2 2 5 12 22" xfId="9708"/>
    <cellStyle name="Comma 3 3 2 2 5 12 3" xfId="9709"/>
    <cellStyle name="Comma 3 3 2 2 5 12 4" xfId="9710"/>
    <cellStyle name="Comma 3 3 2 2 5 12 5" xfId="9711"/>
    <cellStyle name="Comma 3 3 2 2 5 12 6" xfId="9712"/>
    <cellStyle name="Comma 3 3 2 2 5 12 7" xfId="9713"/>
    <cellStyle name="Comma 3 3 2 2 5 12 8" xfId="9714"/>
    <cellStyle name="Comma 3 3 2 2 5 12 9" xfId="9715"/>
    <cellStyle name="Comma 3 3 2 2 5 13" xfId="9716"/>
    <cellStyle name="Comma 3 3 2 2 5 14" xfId="9717"/>
    <cellStyle name="Comma 3 3 2 2 5 15" xfId="9718"/>
    <cellStyle name="Comma 3 3 2 2 5 16" xfId="9719"/>
    <cellStyle name="Comma 3 3 2 2 5 17" xfId="9720"/>
    <cellStyle name="Comma 3 3 2 2 5 18" xfId="9721"/>
    <cellStyle name="Comma 3 3 2 2 5 19" xfId="9722"/>
    <cellStyle name="Comma 3 3 2 2 5 2" xfId="9723"/>
    <cellStyle name="Comma 3 3 2 2 5 2 10" xfId="9724"/>
    <cellStyle name="Comma 3 3 2 2 5 2 11" xfId="9725"/>
    <cellStyle name="Comma 3 3 2 2 5 2 12" xfId="9726"/>
    <cellStyle name="Comma 3 3 2 2 5 2 13" xfId="9727"/>
    <cellStyle name="Comma 3 3 2 2 5 2 14" xfId="9728"/>
    <cellStyle name="Comma 3 3 2 2 5 2 15" xfId="9729"/>
    <cellStyle name="Comma 3 3 2 2 5 2 16" xfId="9730"/>
    <cellStyle name="Comma 3 3 2 2 5 2 17" xfId="9731"/>
    <cellStyle name="Comma 3 3 2 2 5 2 18" xfId="9732"/>
    <cellStyle name="Comma 3 3 2 2 5 2 19" xfId="9733"/>
    <cellStyle name="Comma 3 3 2 2 5 2 2" xfId="9734"/>
    <cellStyle name="Comma 3 3 2 2 5 2 20" xfId="9735"/>
    <cellStyle name="Comma 3 3 2 2 5 2 21" xfId="9736"/>
    <cellStyle name="Comma 3 3 2 2 5 2 22" xfId="9737"/>
    <cellStyle name="Comma 3 3 2 2 5 2 3" xfId="9738"/>
    <cellStyle name="Comma 3 3 2 2 5 2 4" xfId="9739"/>
    <cellStyle name="Comma 3 3 2 2 5 2 5" xfId="9740"/>
    <cellStyle name="Comma 3 3 2 2 5 2 6" xfId="9741"/>
    <cellStyle name="Comma 3 3 2 2 5 2 7" xfId="9742"/>
    <cellStyle name="Comma 3 3 2 2 5 2 8" xfId="9743"/>
    <cellStyle name="Comma 3 3 2 2 5 2 9" xfId="9744"/>
    <cellStyle name="Comma 3 3 2 2 5 20" xfId="9745"/>
    <cellStyle name="Comma 3 3 2 2 5 21" xfId="9746"/>
    <cellStyle name="Comma 3 3 2 2 5 22" xfId="9747"/>
    <cellStyle name="Comma 3 3 2 2 5 23" xfId="9748"/>
    <cellStyle name="Comma 3 3 2 2 5 24" xfId="9749"/>
    <cellStyle name="Comma 3 3 2 2 5 25" xfId="9750"/>
    <cellStyle name="Comma 3 3 2 2 5 26" xfId="9751"/>
    <cellStyle name="Comma 3 3 2 2 5 27" xfId="9752"/>
    <cellStyle name="Comma 3 3 2 2 5 28" xfId="9753"/>
    <cellStyle name="Comma 3 3 2 2 5 29" xfId="9754"/>
    <cellStyle name="Comma 3 3 2 2 5 3" xfId="9755"/>
    <cellStyle name="Comma 3 3 2 2 5 3 10" xfId="9756"/>
    <cellStyle name="Comma 3 3 2 2 5 3 11" xfId="9757"/>
    <cellStyle name="Comma 3 3 2 2 5 3 12" xfId="9758"/>
    <cellStyle name="Comma 3 3 2 2 5 3 13" xfId="9759"/>
    <cellStyle name="Comma 3 3 2 2 5 3 14" xfId="9760"/>
    <cellStyle name="Comma 3 3 2 2 5 3 15" xfId="9761"/>
    <cellStyle name="Comma 3 3 2 2 5 3 16" xfId="9762"/>
    <cellStyle name="Comma 3 3 2 2 5 3 17" xfId="9763"/>
    <cellStyle name="Comma 3 3 2 2 5 3 18" xfId="9764"/>
    <cellStyle name="Comma 3 3 2 2 5 3 19" xfId="9765"/>
    <cellStyle name="Comma 3 3 2 2 5 3 2" xfId="9766"/>
    <cellStyle name="Comma 3 3 2 2 5 3 20" xfId="9767"/>
    <cellStyle name="Comma 3 3 2 2 5 3 21" xfId="9768"/>
    <cellStyle name="Comma 3 3 2 2 5 3 22" xfId="9769"/>
    <cellStyle name="Comma 3 3 2 2 5 3 3" xfId="9770"/>
    <cellStyle name="Comma 3 3 2 2 5 3 4" xfId="9771"/>
    <cellStyle name="Comma 3 3 2 2 5 3 5" xfId="9772"/>
    <cellStyle name="Comma 3 3 2 2 5 3 6" xfId="9773"/>
    <cellStyle name="Comma 3 3 2 2 5 3 7" xfId="9774"/>
    <cellStyle name="Comma 3 3 2 2 5 3 8" xfId="9775"/>
    <cellStyle name="Comma 3 3 2 2 5 3 9" xfId="9776"/>
    <cellStyle name="Comma 3 3 2 2 5 30" xfId="9777"/>
    <cellStyle name="Comma 3 3 2 2 5 31" xfId="9778"/>
    <cellStyle name="Comma 3 3 2 2 5 32" xfId="9779"/>
    <cellStyle name="Comma 3 3 2 2 5 33" xfId="9780"/>
    <cellStyle name="Comma 3 3 2 2 5 4" xfId="9781"/>
    <cellStyle name="Comma 3 3 2 2 5 4 10" xfId="9782"/>
    <cellStyle name="Comma 3 3 2 2 5 4 11" xfId="9783"/>
    <cellStyle name="Comma 3 3 2 2 5 4 12" xfId="9784"/>
    <cellStyle name="Comma 3 3 2 2 5 4 13" xfId="9785"/>
    <cellStyle name="Comma 3 3 2 2 5 4 14" xfId="9786"/>
    <cellStyle name="Comma 3 3 2 2 5 4 15" xfId="9787"/>
    <cellStyle name="Comma 3 3 2 2 5 4 16" xfId="9788"/>
    <cellStyle name="Comma 3 3 2 2 5 4 17" xfId="9789"/>
    <cellStyle name="Comma 3 3 2 2 5 4 18" xfId="9790"/>
    <cellStyle name="Comma 3 3 2 2 5 4 19" xfId="9791"/>
    <cellStyle name="Comma 3 3 2 2 5 4 2" xfId="9792"/>
    <cellStyle name="Comma 3 3 2 2 5 4 20" xfId="9793"/>
    <cellStyle name="Comma 3 3 2 2 5 4 21" xfId="9794"/>
    <cellStyle name="Comma 3 3 2 2 5 4 22" xfId="9795"/>
    <cellStyle name="Comma 3 3 2 2 5 4 3" xfId="9796"/>
    <cellStyle name="Comma 3 3 2 2 5 4 4" xfId="9797"/>
    <cellStyle name="Comma 3 3 2 2 5 4 5" xfId="9798"/>
    <cellStyle name="Comma 3 3 2 2 5 4 6" xfId="9799"/>
    <cellStyle name="Comma 3 3 2 2 5 4 7" xfId="9800"/>
    <cellStyle name="Comma 3 3 2 2 5 4 8" xfId="9801"/>
    <cellStyle name="Comma 3 3 2 2 5 4 9" xfId="9802"/>
    <cellStyle name="Comma 3 3 2 2 5 5" xfId="9803"/>
    <cellStyle name="Comma 3 3 2 2 5 5 10" xfId="9804"/>
    <cellStyle name="Comma 3 3 2 2 5 5 11" xfId="9805"/>
    <cellStyle name="Comma 3 3 2 2 5 5 12" xfId="9806"/>
    <cellStyle name="Comma 3 3 2 2 5 5 13" xfId="9807"/>
    <cellStyle name="Comma 3 3 2 2 5 5 14" xfId="9808"/>
    <cellStyle name="Comma 3 3 2 2 5 5 15" xfId="9809"/>
    <cellStyle name="Comma 3 3 2 2 5 5 16" xfId="9810"/>
    <cellStyle name="Comma 3 3 2 2 5 5 17" xfId="9811"/>
    <cellStyle name="Comma 3 3 2 2 5 5 18" xfId="9812"/>
    <cellStyle name="Comma 3 3 2 2 5 5 19" xfId="9813"/>
    <cellStyle name="Comma 3 3 2 2 5 5 2" xfId="9814"/>
    <cellStyle name="Comma 3 3 2 2 5 5 20" xfId="9815"/>
    <cellStyle name="Comma 3 3 2 2 5 5 21" xfId="9816"/>
    <cellStyle name="Comma 3 3 2 2 5 5 22" xfId="9817"/>
    <cellStyle name="Comma 3 3 2 2 5 5 3" xfId="9818"/>
    <cellStyle name="Comma 3 3 2 2 5 5 4" xfId="9819"/>
    <cellStyle name="Comma 3 3 2 2 5 5 5" xfId="9820"/>
    <cellStyle name="Comma 3 3 2 2 5 5 6" xfId="9821"/>
    <cellStyle name="Comma 3 3 2 2 5 5 7" xfId="9822"/>
    <cellStyle name="Comma 3 3 2 2 5 5 8" xfId="9823"/>
    <cellStyle name="Comma 3 3 2 2 5 5 9" xfId="9824"/>
    <cellStyle name="Comma 3 3 2 2 5 6" xfId="9825"/>
    <cellStyle name="Comma 3 3 2 2 5 6 10" xfId="9826"/>
    <cellStyle name="Comma 3 3 2 2 5 6 11" xfId="9827"/>
    <cellStyle name="Comma 3 3 2 2 5 6 12" xfId="9828"/>
    <cellStyle name="Comma 3 3 2 2 5 6 13" xfId="9829"/>
    <cellStyle name="Comma 3 3 2 2 5 6 14" xfId="9830"/>
    <cellStyle name="Comma 3 3 2 2 5 6 15" xfId="9831"/>
    <cellStyle name="Comma 3 3 2 2 5 6 16" xfId="9832"/>
    <cellStyle name="Comma 3 3 2 2 5 6 17" xfId="9833"/>
    <cellStyle name="Comma 3 3 2 2 5 6 18" xfId="9834"/>
    <cellStyle name="Comma 3 3 2 2 5 6 19" xfId="9835"/>
    <cellStyle name="Comma 3 3 2 2 5 6 2" xfId="9836"/>
    <cellStyle name="Comma 3 3 2 2 5 6 20" xfId="9837"/>
    <cellStyle name="Comma 3 3 2 2 5 6 21" xfId="9838"/>
    <cellStyle name="Comma 3 3 2 2 5 6 22" xfId="9839"/>
    <cellStyle name="Comma 3 3 2 2 5 6 3" xfId="9840"/>
    <cellStyle name="Comma 3 3 2 2 5 6 4" xfId="9841"/>
    <cellStyle name="Comma 3 3 2 2 5 6 5" xfId="9842"/>
    <cellStyle name="Comma 3 3 2 2 5 6 6" xfId="9843"/>
    <cellStyle name="Comma 3 3 2 2 5 6 7" xfId="9844"/>
    <cellStyle name="Comma 3 3 2 2 5 6 8" xfId="9845"/>
    <cellStyle name="Comma 3 3 2 2 5 6 9" xfId="9846"/>
    <cellStyle name="Comma 3 3 2 2 5 7" xfId="9847"/>
    <cellStyle name="Comma 3 3 2 2 5 7 10" xfId="9848"/>
    <cellStyle name="Comma 3 3 2 2 5 7 11" xfId="9849"/>
    <cellStyle name="Comma 3 3 2 2 5 7 12" xfId="9850"/>
    <cellStyle name="Comma 3 3 2 2 5 7 13" xfId="9851"/>
    <cellStyle name="Comma 3 3 2 2 5 7 14" xfId="9852"/>
    <cellStyle name="Comma 3 3 2 2 5 7 15" xfId="9853"/>
    <cellStyle name="Comma 3 3 2 2 5 7 16" xfId="9854"/>
    <cellStyle name="Comma 3 3 2 2 5 7 17" xfId="9855"/>
    <cellStyle name="Comma 3 3 2 2 5 7 18" xfId="9856"/>
    <cellStyle name="Comma 3 3 2 2 5 7 19" xfId="9857"/>
    <cellStyle name="Comma 3 3 2 2 5 7 2" xfId="9858"/>
    <cellStyle name="Comma 3 3 2 2 5 7 20" xfId="9859"/>
    <cellStyle name="Comma 3 3 2 2 5 7 21" xfId="9860"/>
    <cellStyle name="Comma 3 3 2 2 5 7 22" xfId="9861"/>
    <cellStyle name="Comma 3 3 2 2 5 7 3" xfId="9862"/>
    <cellStyle name="Comma 3 3 2 2 5 7 4" xfId="9863"/>
    <cellStyle name="Comma 3 3 2 2 5 7 5" xfId="9864"/>
    <cellStyle name="Comma 3 3 2 2 5 7 6" xfId="9865"/>
    <cellStyle name="Comma 3 3 2 2 5 7 7" xfId="9866"/>
    <cellStyle name="Comma 3 3 2 2 5 7 8" xfId="9867"/>
    <cellStyle name="Comma 3 3 2 2 5 7 9" xfId="9868"/>
    <cellStyle name="Comma 3 3 2 2 5 8" xfId="9869"/>
    <cellStyle name="Comma 3 3 2 2 5 8 10" xfId="9870"/>
    <cellStyle name="Comma 3 3 2 2 5 8 11" xfId="9871"/>
    <cellStyle name="Comma 3 3 2 2 5 8 12" xfId="9872"/>
    <cellStyle name="Comma 3 3 2 2 5 8 13" xfId="9873"/>
    <cellStyle name="Comma 3 3 2 2 5 8 14" xfId="9874"/>
    <cellStyle name="Comma 3 3 2 2 5 8 15" xfId="9875"/>
    <cellStyle name="Comma 3 3 2 2 5 8 16" xfId="9876"/>
    <cellStyle name="Comma 3 3 2 2 5 8 17" xfId="9877"/>
    <cellStyle name="Comma 3 3 2 2 5 8 18" xfId="9878"/>
    <cellStyle name="Comma 3 3 2 2 5 8 19" xfId="9879"/>
    <cellStyle name="Comma 3 3 2 2 5 8 2" xfId="9880"/>
    <cellStyle name="Comma 3 3 2 2 5 8 20" xfId="9881"/>
    <cellStyle name="Comma 3 3 2 2 5 8 21" xfId="9882"/>
    <cellStyle name="Comma 3 3 2 2 5 8 22" xfId="9883"/>
    <cellStyle name="Comma 3 3 2 2 5 8 3" xfId="9884"/>
    <cellStyle name="Comma 3 3 2 2 5 8 4" xfId="9885"/>
    <cellStyle name="Comma 3 3 2 2 5 8 5" xfId="9886"/>
    <cellStyle name="Comma 3 3 2 2 5 8 6" xfId="9887"/>
    <cellStyle name="Comma 3 3 2 2 5 8 7" xfId="9888"/>
    <cellStyle name="Comma 3 3 2 2 5 8 8" xfId="9889"/>
    <cellStyle name="Comma 3 3 2 2 5 8 9" xfId="9890"/>
    <cellStyle name="Comma 3 3 2 2 5 9" xfId="9891"/>
    <cellStyle name="Comma 3 3 2 2 5 9 10" xfId="9892"/>
    <cellStyle name="Comma 3 3 2 2 5 9 11" xfId="9893"/>
    <cellStyle name="Comma 3 3 2 2 5 9 12" xfId="9894"/>
    <cellStyle name="Comma 3 3 2 2 5 9 13" xfId="9895"/>
    <cellStyle name="Comma 3 3 2 2 5 9 14" xfId="9896"/>
    <cellStyle name="Comma 3 3 2 2 5 9 15" xfId="9897"/>
    <cellStyle name="Comma 3 3 2 2 5 9 16" xfId="9898"/>
    <cellStyle name="Comma 3 3 2 2 5 9 17" xfId="9899"/>
    <cellStyle name="Comma 3 3 2 2 5 9 18" xfId="9900"/>
    <cellStyle name="Comma 3 3 2 2 5 9 19" xfId="9901"/>
    <cellStyle name="Comma 3 3 2 2 5 9 2" xfId="9902"/>
    <cellStyle name="Comma 3 3 2 2 5 9 20" xfId="9903"/>
    <cellStyle name="Comma 3 3 2 2 5 9 21" xfId="9904"/>
    <cellStyle name="Comma 3 3 2 2 5 9 22" xfId="9905"/>
    <cellStyle name="Comma 3 3 2 2 5 9 3" xfId="9906"/>
    <cellStyle name="Comma 3 3 2 2 5 9 4" xfId="9907"/>
    <cellStyle name="Comma 3 3 2 2 5 9 5" xfId="9908"/>
    <cellStyle name="Comma 3 3 2 2 5 9 6" xfId="9909"/>
    <cellStyle name="Comma 3 3 2 2 5 9 7" xfId="9910"/>
    <cellStyle name="Comma 3 3 2 2 5 9 8" xfId="9911"/>
    <cellStyle name="Comma 3 3 2 2 5 9 9" xfId="9912"/>
    <cellStyle name="Comma 3 3 2 2 6" xfId="9913"/>
    <cellStyle name="Comma 3 3 2 2 6 10" xfId="9914"/>
    <cellStyle name="Comma 3 3 2 2 6 10 10" xfId="9915"/>
    <cellStyle name="Comma 3 3 2 2 6 10 11" xfId="9916"/>
    <cellStyle name="Comma 3 3 2 2 6 10 12" xfId="9917"/>
    <cellStyle name="Comma 3 3 2 2 6 10 13" xfId="9918"/>
    <cellStyle name="Comma 3 3 2 2 6 10 14" xfId="9919"/>
    <cellStyle name="Comma 3 3 2 2 6 10 15" xfId="9920"/>
    <cellStyle name="Comma 3 3 2 2 6 10 16" xfId="9921"/>
    <cellStyle name="Comma 3 3 2 2 6 10 17" xfId="9922"/>
    <cellStyle name="Comma 3 3 2 2 6 10 18" xfId="9923"/>
    <cellStyle name="Comma 3 3 2 2 6 10 19" xfId="9924"/>
    <cellStyle name="Comma 3 3 2 2 6 10 2" xfId="9925"/>
    <cellStyle name="Comma 3 3 2 2 6 10 20" xfId="9926"/>
    <cellStyle name="Comma 3 3 2 2 6 10 21" xfId="9927"/>
    <cellStyle name="Comma 3 3 2 2 6 10 22" xfId="9928"/>
    <cellStyle name="Comma 3 3 2 2 6 10 3" xfId="9929"/>
    <cellStyle name="Comma 3 3 2 2 6 10 4" xfId="9930"/>
    <cellStyle name="Comma 3 3 2 2 6 10 5" xfId="9931"/>
    <cellStyle name="Comma 3 3 2 2 6 10 6" xfId="9932"/>
    <cellStyle name="Comma 3 3 2 2 6 10 7" xfId="9933"/>
    <cellStyle name="Comma 3 3 2 2 6 10 8" xfId="9934"/>
    <cellStyle name="Comma 3 3 2 2 6 10 9" xfId="9935"/>
    <cellStyle name="Comma 3 3 2 2 6 11" xfId="9936"/>
    <cellStyle name="Comma 3 3 2 2 6 11 10" xfId="9937"/>
    <cellStyle name="Comma 3 3 2 2 6 11 11" xfId="9938"/>
    <cellStyle name="Comma 3 3 2 2 6 11 12" xfId="9939"/>
    <cellStyle name="Comma 3 3 2 2 6 11 13" xfId="9940"/>
    <cellStyle name="Comma 3 3 2 2 6 11 14" xfId="9941"/>
    <cellStyle name="Comma 3 3 2 2 6 11 15" xfId="9942"/>
    <cellStyle name="Comma 3 3 2 2 6 11 16" xfId="9943"/>
    <cellStyle name="Comma 3 3 2 2 6 11 17" xfId="9944"/>
    <cellStyle name="Comma 3 3 2 2 6 11 18" xfId="9945"/>
    <cellStyle name="Comma 3 3 2 2 6 11 19" xfId="9946"/>
    <cellStyle name="Comma 3 3 2 2 6 11 2" xfId="9947"/>
    <cellStyle name="Comma 3 3 2 2 6 11 20" xfId="9948"/>
    <cellStyle name="Comma 3 3 2 2 6 11 21" xfId="9949"/>
    <cellStyle name="Comma 3 3 2 2 6 11 22" xfId="9950"/>
    <cellStyle name="Comma 3 3 2 2 6 11 3" xfId="9951"/>
    <cellStyle name="Comma 3 3 2 2 6 11 4" xfId="9952"/>
    <cellStyle name="Comma 3 3 2 2 6 11 5" xfId="9953"/>
    <cellStyle name="Comma 3 3 2 2 6 11 6" xfId="9954"/>
    <cellStyle name="Comma 3 3 2 2 6 11 7" xfId="9955"/>
    <cellStyle name="Comma 3 3 2 2 6 11 8" xfId="9956"/>
    <cellStyle name="Comma 3 3 2 2 6 11 9" xfId="9957"/>
    <cellStyle name="Comma 3 3 2 2 6 12" xfId="9958"/>
    <cellStyle name="Comma 3 3 2 2 6 12 10" xfId="9959"/>
    <cellStyle name="Comma 3 3 2 2 6 12 11" xfId="9960"/>
    <cellStyle name="Comma 3 3 2 2 6 12 12" xfId="9961"/>
    <cellStyle name="Comma 3 3 2 2 6 12 13" xfId="9962"/>
    <cellStyle name="Comma 3 3 2 2 6 12 14" xfId="9963"/>
    <cellStyle name="Comma 3 3 2 2 6 12 15" xfId="9964"/>
    <cellStyle name="Comma 3 3 2 2 6 12 16" xfId="9965"/>
    <cellStyle name="Comma 3 3 2 2 6 12 17" xfId="9966"/>
    <cellStyle name="Comma 3 3 2 2 6 12 18" xfId="9967"/>
    <cellStyle name="Comma 3 3 2 2 6 12 19" xfId="9968"/>
    <cellStyle name="Comma 3 3 2 2 6 12 2" xfId="9969"/>
    <cellStyle name="Comma 3 3 2 2 6 12 20" xfId="9970"/>
    <cellStyle name="Comma 3 3 2 2 6 12 21" xfId="9971"/>
    <cellStyle name="Comma 3 3 2 2 6 12 22" xfId="9972"/>
    <cellStyle name="Comma 3 3 2 2 6 12 3" xfId="9973"/>
    <cellStyle name="Comma 3 3 2 2 6 12 4" xfId="9974"/>
    <cellStyle name="Comma 3 3 2 2 6 12 5" xfId="9975"/>
    <cellStyle name="Comma 3 3 2 2 6 12 6" xfId="9976"/>
    <cellStyle name="Comma 3 3 2 2 6 12 7" xfId="9977"/>
    <cellStyle name="Comma 3 3 2 2 6 12 8" xfId="9978"/>
    <cellStyle name="Comma 3 3 2 2 6 12 9" xfId="9979"/>
    <cellStyle name="Comma 3 3 2 2 6 13" xfId="9980"/>
    <cellStyle name="Comma 3 3 2 2 6 14" xfId="9981"/>
    <cellStyle name="Comma 3 3 2 2 6 15" xfId="9982"/>
    <cellStyle name="Comma 3 3 2 2 6 16" xfId="9983"/>
    <cellStyle name="Comma 3 3 2 2 6 17" xfId="9984"/>
    <cellStyle name="Comma 3 3 2 2 6 18" xfId="9985"/>
    <cellStyle name="Comma 3 3 2 2 6 19" xfId="9986"/>
    <cellStyle name="Comma 3 3 2 2 6 2" xfId="9987"/>
    <cellStyle name="Comma 3 3 2 2 6 2 10" xfId="9988"/>
    <cellStyle name="Comma 3 3 2 2 6 2 11" xfId="9989"/>
    <cellStyle name="Comma 3 3 2 2 6 2 12" xfId="9990"/>
    <cellStyle name="Comma 3 3 2 2 6 2 13" xfId="9991"/>
    <cellStyle name="Comma 3 3 2 2 6 2 14" xfId="9992"/>
    <cellStyle name="Comma 3 3 2 2 6 2 15" xfId="9993"/>
    <cellStyle name="Comma 3 3 2 2 6 2 16" xfId="9994"/>
    <cellStyle name="Comma 3 3 2 2 6 2 17" xfId="9995"/>
    <cellStyle name="Comma 3 3 2 2 6 2 18" xfId="9996"/>
    <cellStyle name="Comma 3 3 2 2 6 2 19" xfId="9997"/>
    <cellStyle name="Comma 3 3 2 2 6 2 2" xfId="9998"/>
    <cellStyle name="Comma 3 3 2 2 6 2 20" xfId="9999"/>
    <cellStyle name="Comma 3 3 2 2 6 2 21" xfId="10000"/>
    <cellStyle name="Comma 3 3 2 2 6 2 22" xfId="10001"/>
    <cellStyle name="Comma 3 3 2 2 6 2 3" xfId="10002"/>
    <cellStyle name="Comma 3 3 2 2 6 2 4" xfId="10003"/>
    <cellStyle name="Comma 3 3 2 2 6 2 5" xfId="10004"/>
    <cellStyle name="Comma 3 3 2 2 6 2 6" xfId="10005"/>
    <cellStyle name="Comma 3 3 2 2 6 2 7" xfId="10006"/>
    <cellStyle name="Comma 3 3 2 2 6 2 8" xfId="10007"/>
    <cellStyle name="Comma 3 3 2 2 6 2 9" xfId="10008"/>
    <cellStyle name="Comma 3 3 2 2 6 20" xfId="10009"/>
    <cellStyle name="Comma 3 3 2 2 6 21" xfId="10010"/>
    <cellStyle name="Comma 3 3 2 2 6 22" xfId="10011"/>
    <cellStyle name="Comma 3 3 2 2 6 23" xfId="10012"/>
    <cellStyle name="Comma 3 3 2 2 6 24" xfId="10013"/>
    <cellStyle name="Comma 3 3 2 2 6 25" xfId="10014"/>
    <cellStyle name="Comma 3 3 2 2 6 26" xfId="10015"/>
    <cellStyle name="Comma 3 3 2 2 6 27" xfId="10016"/>
    <cellStyle name="Comma 3 3 2 2 6 28" xfId="10017"/>
    <cellStyle name="Comma 3 3 2 2 6 29" xfId="10018"/>
    <cellStyle name="Comma 3 3 2 2 6 3" xfId="10019"/>
    <cellStyle name="Comma 3 3 2 2 6 3 10" xfId="10020"/>
    <cellStyle name="Comma 3 3 2 2 6 3 11" xfId="10021"/>
    <cellStyle name="Comma 3 3 2 2 6 3 12" xfId="10022"/>
    <cellStyle name="Comma 3 3 2 2 6 3 13" xfId="10023"/>
    <cellStyle name="Comma 3 3 2 2 6 3 14" xfId="10024"/>
    <cellStyle name="Comma 3 3 2 2 6 3 15" xfId="10025"/>
    <cellStyle name="Comma 3 3 2 2 6 3 16" xfId="10026"/>
    <cellStyle name="Comma 3 3 2 2 6 3 17" xfId="10027"/>
    <cellStyle name="Comma 3 3 2 2 6 3 18" xfId="10028"/>
    <cellStyle name="Comma 3 3 2 2 6 3 19" xfId="10029"/>
    <cellStyle name="Comma 3 3 2 2 6 3 2" xfId="10030"/>
    <cellStyle name="Comma 3 3 2 2 6 3 20" xfId="10031"/>
    <cellStyle name="Comma 3 3 2 2 6 3 21" xfId="10032"/>
    <cellStyle name="Comma 3 3 2 2 6 3 22" xfId="10033"/>
    <cellStyle name="Comma 3 3 2 2 6 3 3" xfId="10034"/>
    <cellStyle name="Comma 3 3 2 2 6 3 4" xfId="10035"/>
    <cellStyle name="Comma 3 3 2 2 6 3 5" xfId="10036"/>
    <cellStyle name="Comma 3 3 2 2 6 3 6" xfId="10037"/>
    <cellStyle name="Comma 3 3 2 2 6 3 7" xfId="10038"/>
    <cellStyle name="Comma 3 3 2 2 6 3 8" xfId="10039"/>
    <cellStyle name="Comma 3 3 2 2 6 3 9" xfId="10040"/>
    <cellStyle name="Comma 3 3 2 2 6 30" xfId="10041"/>
    <cellStyle name="Comma 3 3 2 2 6 31" xfId="10042"/>
    <cellStyle name="Comma 3 3 2 2 6 32" xfId="10043"/>
    <cellStyle name="Comma 3 3 2 2 6 33" xfId="10044"/>
    <cellStyle name="Comma 3 3 2 2 6 4" xfId="10045"/>
    <cellStyle name="Comma 3 3 2 2 6 4 10" xfId="10046"/>
    <cellStyle name="Comma 3 3 2 2 6 4 11" xfId="10047"/>
    <cellStyle name="Comma 3 3 2 2 6 4 12" xfId="10048"/>
    <cellStyle name="Comma 3 3 2 2 6 4 13" xfId="10049"/>
    <cellStyle name="Comma 3 3 2 2 6 4 14" xfId="10050"/>
    <cellStyle name="Comma 3 3 2 2 6 4 15" xfId="10051"/>
    <cellStyle name="Comma 3 3 2 2 6 4 16" xfId="10052"/>
    <cellStyle name="Comma 3 3 2 2 6 4 17" xfId="10053"/>
    <cellStyle name="Comma 3 3 2 2 6 4 18" xfId="10054"/>
    <cellStyle name="Comma 3 3 2 2 6 4 19" xfId="10055"/>
    <cellStyle name="Comma 3 3 2 2 6 4 2" xfId="10056"/>
    <cellStyle name="Comma 3 3 2 2 6 4 20" xfId="10057"/>
    <cellStyle name="Comma 3 3 2 2 6 4 21" xfId="10058"/>
    <cellStyle name="Comma 3 3 2 2 6 4 22" xfId="10059"/>
    <cellStyle name="Comma 3 3 2 2 6 4 3" xfId="10060"/>
    <cellStyle name="Comma 3 3 2 2 6 4 4" xfId="10061"/>
    <cellStyle name="Comma 3 3 2 2 6 4 5" xfId="10062"/>
    <cellStyle name="Comma 3 3 2 2 6 4 6" xfId="10063"/>
    <cellStyle name="Comma 3 3 2 2 6 4 7" xfId="10064"/>
    <cellStyle name="Comma 3 3 2 2 6 4 8" xfId="10065"/>
    <cellStyle name="Comma 3 3 2 2 6 4 9" xfId="10066"/>
    <cellStyle name="Comma 3 3 2 2 6 5" xfId="10067"/>
    <cellStyle name="Comma 3 3 2 2 6 5 10" xfId="10068"/>
    <cellStyle name="Comma 3 3 2 2 6 5 11" xfId="10069"/>
    <cellStyle name="Comma 3 3 2 2 6 5 12" xfId="10070"/>
    <cellStyle name="Comma 3 3 2 2 6 5 13" xfId="10071"/>
    <cellStyle name="Comma 3 3 2 2 6 5 14" xfId="10072"/>
    <cellStyle name="Comma 3 3 2 2 6 5 15" xfId="10073"/>
    <cellStyle name="Comma 3 3 2 2 6 5 16" xfId="10074"/>
    <cellStyle name="Comma 3 3 2 2 6 5 17" xfId="10075"/>
    <cellStyle name="Comma 3 3 2 2 6 5 18" xfId="10076"/>
    <cellStyle name="Comma 3 3 2 2 6 5 19" xfId="10077"/>
    <cellStyle name="Comma 3 3 2 2 6 5 2" xfId="10078"/>
    <cellStyle name="Comma 3 3 2 2 6 5 20" xfId="10079"/>
    <cellStyle name="Comma 3 3 2 2 6 5 21" xfId="10080"/>
    <cellStyle name="Comma 3 3 2 2 6 5 22" xfId="10081"/>
    <cellStyle name="Comma 3 3 2 2 6 5 3" xfId="10082"/>
    <cellStyle name="Comma 3 3 2 2 6 5 4" xfId="10083"/>
    <cellStyle name="Comma 3 3 2 2 6 5 5" xfId="10084"/>
    <cellStyle name="Comma 3 3 2 2 6 5 6" xfId="10085"/>
    <cellStyle name="Comma 3 3 2 2 6 5 7" xfId="10086"/>
    <cellStyle name="Comma 3 3 2 2 6 5 8" xfId="10087"/>
    <cellStyle name="Comma 3 3 2 2 6 5 9" xfId="10088"/>
    <cellStyle name="Comma 3 3 2 2 6 6" xfId="10089"/>
    <cellStyle name="Comma 3 3 2 2 6 6 10" xfId="10090"/>
    <cellStyle name="Comma 3 3 2 2 6 6 11" xfId="10091"/>
    <cellStyle name="Comma 3 3 2 2 6 6 12" xfId="10092"/>
    <cellStyle name="Comma 3 3 2 2 6 6 13" xfId="10093"/>
    <cellStyle name="Comma 3 3 2 2 6 6 14" xfId="10094"/>
    <cellStyle name="Comma 3 3 2 2 6 6 15" xfId="10095"/>
    <cellStyle name="Comma 3 3 2 2 6 6 16" xfId="10096"/>
    <cellStyle name="Comma 3 3 2 2 6 6 17" xfId="10097"/>
    <cellStyle name="Comma 3 3 2 2 6 6 18" xfId="10098"/>
    <cellStyle name="Comma 3 3 2 2 6 6 19" xfId="10099"/>
    <cellStyle name="Comma 3 3 2 2 6 6 2" xfId="10100"/>
    <cellStyle name="Comma 3 3 2 2 6 6 20" xfId="10101"/>
    <cellStyle name="Comma 3 3 2 2 6 6 21" xfId="10102"/>
    <cellStyle name="Comma 3 3 2 2 6 6 22" xfId="10103"/>
    <cellStyle name="Comma 3 3 2 2 6 6 3" xfId="10104"/>
    <cellStyle name="Comma 3 3 2 2 6 6 4" xfId="10105"/>
    <cellStyle name="Comma 3 3 2 2 6 6 5" xfId="10106"/>
    <cellStyle name="Comma 3 3 2 2 6 6 6" xfId="10107"/>
    <cellStyle name="Comma 3 3 2 2 6 6 7" xfId="10108"/>
    <cellStyle name="Comma 3 3 2 2 6 6 8" xfId="10109"/>
    <cellStyle name="Comma 3 3 2 2 6 6 9" xfId="10110"/>
    <cellStyle name="Comma 3 3 2 2 6 7" xfId="10111"/>
    <cellStyle name="Comma 3 3 2 2 6 7 10" xfId="10112"/>
    <cellStyle name="Comma 3 3 2 2 6 7 11" xfId="10113"/>
    <cellStyle name="Comma 3 3 2 2 6 7 12" xfId="10114"/>
    <cellStyle name="Comma 3 3 2 2 6 7 13" xfId="10115"/>
    <cellStyle name="Comma 3 3 2 2 6 7 14" xfId="10116"/>
    <cellStyle name="Comma 3 3 2 2 6 7 15" xfId="10117"/>
    <cellStyle name="Comma 3 3 2 2 6 7 16" xfId="10118"/>
    <cellStyle name="Comma 3 3 2 2 6 7 17" xfId="10119"/>
    <cellStyle name="Comma 3 3 2 2 6 7 18" xfId="10120"/>
    <cellStyle name="Comma 3 3 2 2 6 7 19" xfId="10121"/>
    <cellStyle name="Comma 3 3 2 2 6 7 2" xfId="10122"/>
    <cellStyle name="Comma 3 3 2 2 6 7 20" xfId="10123"/>
    <cellStyle name="Comma 3 3 2 2 6 7 21" xfId="10124"/>
    <cellStyle name="Comma 3 3 2 2 6 7 22" xfId="10125"/>
    <cellStyle name="Comma 3 3 2 2 6 7 3" xfId="10126"/>
    <cellStyle name="Comma 3 3 2 2 6 7 4" xfId="10127"/>
    <cellStyle name="Comma 3 3 2 2 6 7 5" xfId="10128"/>
    <cellStyle name="Comma 3 3 2 2 6 7 6" xfId="10129"/>
    <cellStyle name="Comma 3 3 2 2 6 7 7" xfId="10130"/>
    <cellStyle name="Comma 3 3 2 2 6 7 8" xfId="10131"/>
    <cellStyle name="Comma 3 3 2 2 6 7 9" xfId="10132"/>
    <cellStyle name="Comma 3 3 2 2 6 8" xfId="10133"/>
    <cellStyle name="Comma 3 3 2 2 6 8 10" xfId="10134"/>
    <cellStyle name="Comma 3 3 2 2 6 8 11" xfId="10135"/>
    <cellStyle name="Comma 3 3 2 2 6 8 12" xfId="10136"/>
    <cellStyle name="Comma 3 3 2 2 6 8 13" xfId="10137"/>
    <cellStyle name="Comma 3 3 2 2 6 8 14" xfId="10138"/>
    <cellStyle name="Comma 3 3 2 2 6 8 15" xfId="10139"/>
    <cellStyle name="Comma 3 3 2 2 6 8 16" xfId="10140"/>
    <cellStyle name="Comma 3 3 2 2 6 8 17" xfId="10141"/>
    <cellStyle name="Comma 3 3 2 2 6 8 18" xfId="10142"/>
    <cellStyle name="Comma 3 3 2 2 6 8 19" xfId="10143"/>
    <cellStyle name="Comma 3 3 2 2 6 8 2" xfId="10144"/>
    <cellStyle name="Comma 3 3 2 2 6 8 20" xfId="10145"/>
    <cellStyle name="Comma 3 3 2 2 6 8 21" xfId="10146"/>
    <cellStyle name="Comma 3 3 2 2 6 8 22" xfId="10147"/>
    <cellStyle name="Comma 3 3 2 2 6 8 3" xfId="10148"/>
    <cellStyle name="Comma 3 3 2 2 6 8 4" xfId="10149"/>
    <cellStyle name="Comma 3 3 2 2 6 8 5" xfId="10150"/>
    <cellStyle name="Comma 3 3 2 2 6 8 6" xfId="10151"/>
    <cellStyle name="Comma 3 3 2 2 6 8 7" xfId="10152"/>
    <cellStyle name="Comma 3 3 2 2 6 8 8" xfId="10153"/>
    <cellStyle name="Comma 3 3 2 2 6 8 9" xfId="10154"/>
    <cellStyle name="Comma 3 3 2 2 6 9" xfId="10155"/>
    <cellStyle name="Comma 3 3 2 2 6 9 10" xfId="10156"/>
    <cellStyle name="Comma 3 3 2 2 6 9 11" xfId="10157"/>
    <cellStyle name="Comma 3 3 2 2 6 9 12" xfId="10158"/>
    <cellStyle name="Comma 3 3 2 2 6 9 13" xfId="10159"/>
    <cellStyle name="Comma 3 3 2 2 6 9 14" xfId="10160"/>
    <cellStyle name="Comma 3 3 2 2 6 9 15" xfId="10161"/>
    <cellStyle name="Comma 3 3 2 2 6 9 16" xfId="10162"/>
    <cellStyle name="Comma 3 3 2 2 6 9 17" xfId="10163"/>
    <cellStyle name="Comma 3 3 2 2 6 9 18" xfId="10164"/>
    <cellStyle name="Comma 3 3 2 2 6 9 19" xfId="10165"/>
    <cellStyle name="Comma 3 3 2 2 6 9 2" xfId="10166"/>
    <cellStyle name="Comma 3 3 2 2 6 9 20" xfId="10167"/>
    <cellStyle name="Comma 3 3 2 2 6 9 21" xfId="10168"/>
    <cellStyle name="Comma 3 3 2 2 6 9 22" xfId="10169"/>
    <cellStyle name="Comma 3 3 2 2 6 9 3" xfId="10170"/>
    <cellStyle name="Comma 3 3 2 2 6 9 4" xfId="10171"/>
    <cellStyle name="Comma 3 3 2 2 6 9 5" xfId="10172"/>
    <cellStyle name="Comma 3 3 2 2 6 9 6" xfId="10173"/>
    <cellStyle name="Comma 3 3 2 2 6 9 7" xfId="10174"/>
    <cellStyle name="Comma 3 3 2 2 6 9 8" xfId="10175"/>
    <cellStyle name="Comma 3 3 2 2 6 9 9" xfId="10176"/>
    <cellStyle name="Comma 3 3 2 2 7" xfId="10177"/>
    <cellStyle name="Comma 3 3 2 2 8" xfId="10178"/>
    <cellStyle name="Comma 3 3 2 2 9" xfId="10179"/>
    <cellStyle name="Comma 3 3 2 20" xfId="10180"/>
    <cellStyle name="Comma 3 3 2 21" xfId="10181"/>
    <cellStyle name="Comma 3 3 2 22" xfId="10182"/>
    <cellStyle name="Comma 3 3 2 23" xfId="10183"/>
    <cellStyle name="Comma 3 3 2 24" xfId="10184"/>
    <cellStyle name="Comma 3 3 2 25" xfId="10185"/>
    <cellStyle name="Comma 3 3 2 26" xfId="10186"/>
    <cellStyle name="Comma 3 3 2 27" xfId="10187"/>
    <cellStyle name="Comma 3 3 2 28" xfId="10188"/>
    <cellStyle name="Comma 3 3 2 29" xfId="10189"/>
    <cellStyle name="Comma 3 3 2 3" xfId="10190"/>
    <cellStyle name="Comma 3 3 2 3 10" xfId="10191"/>
    <cellStyle name="Comma 3 3 2 3 10 10" xfId="10192"/>
    <cellStyle name="Comma 3 3 2 3 10 11" xfId="10193"/>
    <cellStyle name="Comma 3 3 2 3 10 12" xfId="10194"/>
    <cellStyle name="Comma 3 3 2 3 10 13" xfId="10195"/>
    <cellStyle name="Comma 3 3 2 3 10 14" xfId="10196"/>
    <cellStyle name="Comma 3 3 2 3 10 15" xfId="10197"/>
    <cellStyle name="Comma 3 3 2 3 10 16" xfId="10198"/>
    <cellStyle name="Comma 3 3 2 3 10 17" xfId="10199"/>
    <cellStyle name="Comma 3 3 2 3 10 18" xfId="10200"/>
    <cellStyle name="Comma 3 3 2 3 10 19" xfId="10201"/>
    <cellStyle name="Comma 3 3 2 3 10 2" xfId="10202"/>
    <cellStyle name="Comma 3 3 2 3 10 20" xfId="10203"/>
    <cellStyle name="Comma 3 3 2 3 10 21" xfId="10204"/>
    <cellStyle name="Comma 3 3 2 3 10 22" xfId="10205"/>
    <cellStyle name="Comma 3 3 2 3 10 3" xfId="10206"/>
    <cellStyle name="Comma 3 3 2 3 10 4" xfId="10207"/>
    <cellStyle name="Comma 3 3 2 3 10 5" xfId="10208"/>
    <cellStyle name="Comma 3 3 2 3 10 6" xfId="10209"/>
    <cellStyle name="Comma 3 3 2 3 10 7" xfId="10210"/>
    <cellStyle name="Comma 3 3 2 3 10 8" xfId="10211"/>
    <cellStyle name="Comma 3 3 2 3 10 9" xfId="10212"/>
    <cellStyle name="Comma 3 3 2 3 11" xfId="10213"/>
    <cellStyle name="Comma 3 3 2 3 11 10" xfId="10214"/>
    <cellStyle name="Comma 3 3 2 3 11 11" xfId="10215"/>
    <cellStyle name="Comma 3 3 2 3 11 12" xfId="10216"/>
    <cellStyle name="Comma 3 3 2 3 11 13" xfId="10217"/>
    <cellStyle name="Comma 3 3 2 3 11 14" xfId="10218"/>
    <cellStyle name="Comma 3 3 2 3 11 15" xfId="10219"/>
    <cellStyle name="Comma 3 3 2 3 11 16" xfId="10220"/>
    <cellStyle name="Comma 3 3 2 3 11 17" xfId="10221"/>
    <cellStyle name="Comma 3 3 2 3 11 18" xfId="10222"/>
    <cellStyle name="Comma 3 3 2 3 11 19" xfId="10223"/>
    <cellStyle name="Comma 3 3 2 3 11 2" xfId="10224"/>
    <cellStyle name="Comma 3 3 2 3 11 20" xfId="10225"/>
    <cellStyle name="Comma 3 3 2 3 11 21" xfId="10226"/>
    <cellStyle name="Comma 3 3 2 3 11 22" xfId="10227"/>
    <cellStyle name="Comma 3 3 2 3 11 3" xfId="10228"/>
    <cellStyle name="Comma 3 3 2 3 11 4" xfId="10229"/>
    <cellStyle name="Comma 3 3 2 3 11 5" xfId="10230"/>
    <cellStyle name="Comma 3 3 2 3 11 6" xfId="10231"/>
    <cellStyle name="Comma 3 3 2 3 11 7" xfId="10232"/>
    <cellStyle name="Comma 3 3 2 3 11 8" xfId="10233"/>
    <cellStyle name="Comma 3 3 2 3 11 9" xfId="10234"/>
    <cellStyle name="Comma 3 3 2 3 12" xfId="10235"/>
    <cellStyle name="Comma 3 3 2 3 12 10" xfId="10236"/>
    <cellStyle name="Comma 3 3 2 3 12 11" xfId="10237"/>
    <cellStyle name="Comma 3 3 2 3 12 12" xfId="10238"/>
    <cellStyle name="Comma 3 3 2 3 12 13" xfId="10239"/>
    <cellStyle name="Comma 3 3 2 3 12 14" xfId="10240"/>
    <cellStyle name="Comma 3 3 2 3 12 15" xfId="10241"/>
    <cellStyle name="Comma 3 3 2 3 12 16" xfId="10242"/>
    <cellStyle name="Comma 3 3 2 3 12 17" xfId="10243"/>
    <cellStyle name="Comma 3 3 2 3 12 18" xfId="10244"/>
    <cellStyle name="Comma 3 3 2 3 12 19" xfId="10245"/>
    <cellStyle name="Comma 3 3 2 3 12 2" xfId="10246"/>
    <cellStyle name="Comma 3 3 2 3 12 20" xfId="10247"/>
    <cellStyle name="Comma 3 3 2 3 12 21" xfId="10248"/>
    <cellStyle name="Comma 3 3 2 3 12 22" xfId="10249"/>
    <cellStyle name="Comma 3 3 2 3 12 3" xfId="10250"/>
    <cellStyle name="Comma 3 3 2 3 12 4" xfId="10251"/>
    <cellStyle name="Comma 3 3 2 3 12 5" xfId="10252"/>
    <cellStyle name="Comma 3 3 2 3 12 6" xfId="10253"/>
    <cellStyle name="Comma 3 3 2 3 12 7" xfId="10254"/>
    <cellStyle name="Comma 3 3 2 3 12 8" xfId="10255"/>
    <cellStyle name="Comma 3 3 2 3 12 9" xfId="10256"/>
    <cellStyle name="Comma 3 3 2 3 13" xfId="10257"/>
    <cellStyle name="Comma 3 3 2 3 13 10" xfId="10258"/>
    <cellStyle name="Comma 3 3 2 3 13 11" xfId="10259"/>
    <cellStyle name="Comma 3 3 2 3 13 12" xfId="10260"/>
    <cellStyle name="Comma 3 3 2 3 13 13" xfId="10261"/>
    <cellStyle name="Comma 3 3 2 3 13 14" xfId="10262"/>
    <cellStyle name="Comma 3 3 2 3 13 15" xfId="10263"/>
    <cellStyle name="Comma 3 3 2 3 13 16" xfId="10264"/>
    <cellStyle name="Comma 3 3 2 3 13 17" xfId="10265"/>
    <cellStyle name="Comma 3 3 2 3 13 18" xfId="10266"/>
    <cellStyle name="Comma 3 3 2 3 13 19" xfId="10267"/>
    <cellStyle name="Comma 3 3 2 3 13 2" xfId="10268"/>
    <cellStyle name="Comma 3 3 2 3 13 20" xfId="10269"/>
    <cellStyle name="Comma 3 3 2 3 13 21" xfId="10270"/>
    <cellStyle name="Comma 3 3 2 3 13 22" xfId="10271"/>
    <cellStyle name="Comma 3 3 2 3 13 3" xfId="10272"/>
    <cellStyle name="Comma 3 3 2 3 13 4" xfId="10273"/>
    <cellStyle name="Comma 3 3 2 3 13 5" xfId="10274"/>
    <cellStyle name="Comma 3 3 2 3 13 6" xfId="10275"/>
    <cellStyle name="Comma 3 3 2 3 13 7" xfId="10276"/>
    <cellStyle name="Comma 3 3 2 3 13 8" xfId="10277"/>
    <cellStyle name="Comma 3 3 2 3 13 9" xfId="10278"/>
    <cellStyle name="Comma 3 3 2 3 14" xfId="10279"/>
    <cellStyle name="Comma 3 3 2 3 14 10" xfId="10280"/>
    <cellStyle name="Comma 3 3 2 3 14 11" xfId="10281"/>
    <cellStyle name="Comma 3 3 2 3 14 12" xfId="10282"/>
    <cellStyle name="Comma 3 3 2 3 14 13" xfId="10283"/>
    <cellStyle name="Comma 3 3 2 3 14 14" xfId="10284"/>
    <cellStyle name="Comma 3 3 2 3 14 15" xfId="10285"/>
    <cellStyle name="Comma 3 3 2 3 14 16" xfId="10286"/>
    <cellStyle name="Comma 3 3 2 3 14 17" xfId="10287"/>
    <cellStyle name="Comma 3 3 2 3 14 18" xfId="10288"/>
    <cellStyle name="Comma 3 3 2 3 14 19" xfId="10289"/>
    <cellStyle name="Comma 3 3 2 3 14 2" xfId="10290"/>
    <cellStyle name="Comma 3 3 2 3 14 20" xfId="10291"/>
    <cellStyle name="Comma 3 3 2 3 14 21" xfId="10292"/>
    <cellStyle name="Comma 3 3 2 3 14 22" xfId="10293"/>
    <cellStyle name="Comma 3 3 2 3 14 3" xfId="10294"/>
    <cellStyle name="Comma 3 3 2 3 14 4" xfId="10295"/>
    <cellStyle name="Comma 3 3 2 3 14 5" xfId="10296"/>
    <cellStyle name="Comma 3 3 2 3 14 6" xfId="10297"/>
    <cellStyle name="Comma 3 3 2 3 14 7" xfId="10298"/>
    <cellStyle name="Comma 3 3 2 3 14 8" xfId="10299"/>
    <cellStyle name="Comma 3 3 2 3 14 9" xfId="10300"/>
    <cellStyle name="Comma 3 3 2 3 15" xfId="10301"/>
    <cellStyle name="Comma 3 3 2 3 15 10" xfId="10302"/>
    <cellStyle name="Comma 3 3 2 3 15 11" xfId="10303"/>
    <cellStyle name="Comma 3 3 2 3 15 12" xfId="10304"/>
    <cellStyle name="Comma 3 3 2 3 15 13" xfId="10305"/>
    <cellStyle name="Comma 3 3 2 3 15 14" xfId="10306"/>
    <cellStyle name="Comma 3 3 2 3 15 15" xfId="10307"/>
    <cellStyle name="Comma 3 3 2 3 15 16" xfId="10308"/>
    <cellStyle name="Comma 3 3 2 3 15 17" xfId="10309"/>
    <cellStyle name="Comma 3 3 2 3 15 18" xfId="10310"/>
    <cellStyle name="Comma 3 3 2 3 15 19" xfId="10311"/>
    <cellStyle name="Comma 3 3 2 3 15 2" xfId="10312"/>
    <cellStyle name="Comma 3 3 2 3 15 20" xfId="10313"/>
    <cellStyle name="Comma 3 3 2 3 15 21" xfId="10314"/>
    <cellStyle name="Comma 3 3 2 3 15 22" xfId="10315"/>
    <cellStyle name="Comma 3 3 2 3 15 3" xfId="10316"/>
    <cellStyle name="Comma 3 3 2 3 15 4" xfId="10317"/>
    <cellStyle name="Comma 3 3 2 3 15 5" xfId="10318"/>
    <cellStyle name="Comma 3 3 2 3 15 6" xfId="10319"/>
    <cellStyle name="Comma 3 3 2 3 15 7" xfId="10320"/>
    <cellStyle name="Comma 3 3 2 3 15 8" xfId="10321"/>
    <cellStyle name="Comma 3 3 2 3 15 9" xfId="10322"/>
    <cellStyle name="Comma 3 3 2 3 16" xfId="10323"/>
    <cellStyle name="Comma 3 3 2 3 16 10" xfId="10324"/>
    <cellStyle name="Comma 3 3 2 3 16 11" xfId="10325"/>
    <cellStyle name="Comma 3 3 2 3 16 12" xfId="10326"/>
    <cellStyle name="Comma 3 3 2 3 16 13" xfId="10327"/>
    <cellStyle name="Comma 3 3 2 3 16 14" xfId="10328"/>
    <cellStyle name="Comma 3 3 2 3 16 15" xfId="10329"/>
    <cellStyle name="Comma 3 3 2 3 16 16" xfId="10330"/>
    <cellStyle name="Comma 3 3 2 3 16 17" xfId="10331"/>
    <cellStyle name="Comma 3 3 2 3 16 18" xfId="10332"/>
    <cellStyle name="Comma 3 3 2 3 16 19" xfId="10333"/>
    <cellStyle name="Comma 3 3 2 3 16 2" xfId="10334"/>
    <cellStyle name="Comma 3 3 2 3 16 20" xfId="10335"/>
    <cellStyle name="Comma 3 3 2 3 16 21" xfId="10336"/>
    <cellStyle name="Comma 3 3 2 3 16 22" xfId="10337"/>
    <cellStyle name="Comma 3 3 2 3 16 3" xfId="10338"/>
    <cellStyle name="Comma 3 3 2 3 16 4" xfId="10339"/>
    <cellStyle name="Comma 3 3 2 3 16 5" xfId="10340"/>
    <cellStyle name="Comma 3 3 2 3 16 6" xfId="10341"/>
    <cellStyle name="Comma 3 3 2 3 16 7" xfId="10342"/>
    <cellStyle name="Comma 3 3 2 3 16 8" xfId="10343"/>
    <cellStyle name="Comma 3 3 2 3 16 9" xfId="10344"/>
    <cellStyle name="Comma 3 3 2 3 17" xfId="10345"/>
    <cellStyle name="Comma 3 3 2 3 17 10" xfId="10346"/>
    <cellStyle name="Comma 3 3 2 3 17 11" xfId="10347"/>
    <cellStyle name="Comma 3 3 2 3 17 12" xfId="10348"/>
    <cellStyle name="Comma 3 3 2 3 17 13" xfId="10349"/>
    <cellStyle name="Comma 3 3 2 3 17 14" xfId="10350"/>
    <cellStyle name="Comma 3 3 2 3 17 15" xfId="10351"/>
    <cellStyle name="Comma 3 3 2 3 17 16" xfId="10352"/>
    <cellStyle name="Comma 3 3 2 3 17 17" xfId="10353"/>
    <cellStyle name="Comma 3 3 2 3 17 18" xfId="10354"/>
    <cellStyle name="Comma 3 3 2 3 17 19" xfId="10355"/>
    <cellStyle name="Comma 3 3 2 3 17 2" xfId="10356"/>
    <cellStyle name="Comma 3 3 2 3 17 20" xfId="10357"/>
    <cellStyle name="Comma 3 3 2 3 17 21" xfId="10358"/>
    <cellStyle name="Comma 3 3 2 3 17 22" xfId="10359"/>
    <cellStyle name="Comma 3 3 2 3 17 3" xfId="10360"/>
    <cellStyle name="Comma 3 3 2 3 17 4" xfId="10361"/>
    <cellStyle name="Comma 3 3 2 3 17 5" xfId="10362"/>
    <cellStyle name="Comma 3 3 2 3 17 6" xfId="10363"/>
    <cellStyle name="Comma 3 3 2 3 17 7" xfId="10364"/>
    <cellStyle name="Comma 3 3 2 3 17 8" xfId="10365"/>
    <cellStyle name="Comma 3 3 2 3 17 9" xfId="10366"/>
    <cellStyle name="Comma 3 3 2 3 18" xfId="10367"/>
    <cellStyle name="Comma 3 3 2 3 18 10" xfId="10368"/>
    <cellStyle name="Comma 3 3 2 3 18 11" xfId="10369"/>
    <cellStyle name="Comma 3 3 2 3 18 12" xfId="10370"/>
    <cellStyle name="Comma 3 3 2 3 18 13" xfId="10371"/>
    <cellStyle name="Comma 3 3 2 3 18 14" xfId="10372"/>
    <cellStyle name="Comma 3 3 2 3 18 15" xfId="10373"/>
    <cellStyle name="Comma 3 3 2 3 18 16" xfId="10374"/>
    <cellStyle name="Comma 3 3 2 3 18 17" xfId="10375"/>
    <cellStyle name="Comma 3 3 2 3 18 18" xfId="10376"/>
    <cellStyle name="Comma 3 3 2 3 18 19" xfId="10377"/>
    <cellStyle name="Comma 3 3 2 3 18 2" xfId="10378"/>
    <cellStyle name="Comma 3 3 2 3 18 20" xfId="10379"/>
    <cellStyle name="Comma 3 3 2 3 18 21" xfId="10380"/>
    <cellStyle name="Comma 3 3 2 3 18 22" xfId="10381"/>
    <cellStyle name="Comma 3 3 2 3 18 3" xfId="10382"/>
    <cellStyle name="Comma 3 3 2 3 18 4" xfId="10383"/>
    <cellStyle name="Comma 3 3 2 3 18 5" xfId="10384"/>
    <cellStyle name="Comma 3 3 2 3 18 6" xfId="10385"/>
    <cellStyle name="Comma 3 3 2 3 18 7" xfId="10386"/>
    <cellStyle name="Comma 3 3 2 3 18 8" xfId="10387"/>
    <cellStyle name="Comma 3 3 2 3 18 9" xfId="10388"/>
    <cellStyle name="Comma 3 3 2 3 19" xfId="10389"/>
    <cellStyle name="Comma 3 3 2 3 19 10" xfId="10390"/>
    <cellStyle name="Comma 3 3 2 3 19 11" xfId="10391"/>
    <cellStyle name="Comma 3 3 2 3 19 12" xfId="10392"/>
    <cellStyle name="Comma 3 3 2 3 19 13" xfId="10393"/>
    <cellStyle name="Comma 3 3 2 3 19 14" xfId="10394"/>
    <cellStyle name="Comma 3 3 2 3 19 15" xfId="10395"/>
    <cellStyle name="Comma 3 3 2 3 19 16" xfId="10396"/>
    <cellStyle name="Comma 3 3 2 3 19 17" xfId="10397"/>
    <cellStyle name="Comma 3 3 2 3 19 18" xfId="10398"/>
    <cellStyle name="Comma 3 3 2 3 19 19" xfId="10399"/>
    <cellStyle name="Comma 3 3 2 3 19 2" xfId="10400"/>
    <cellStyle name="Comma 3 3 2 3 19 20" xfId="10401"/>
    <cellStyle name="Comma 3 3 2 3 19 21" xfId="10402"/>
    <cellStyle name="Comma 3 3 2 3 19 22" xfId="10403"/>
    <cellStyle name="Comma 3 3 2 3 19 3" xfId="10404"/>
    <cellStyle name="Comma 3 3 2 3 19 4" xfId="10405"/>
    <cellStyle name="Comma 3 3 2 3 19 5" xfId="10406"/>
    <cellStyle name="Comma 3 3 2 3 19 6" xfId="10407"/>
    <cellStyle name="Comma 3 3 2 3 19 7" xfId="10408"/>
    <cellStyle name="Comma 3 3 2 3 19 8" xfId="10409"/>
    <cellStyle name="Comma 3 3 2 3 19 9" xfId="10410"/>
    <cellStyle name="Comma 3 3 2 3 2" xfId="10411"/>
    <cellStyle name="Comma 3 3 2 3 2 10" xfId="10412"/>
    <cellStyle name="Comma 3 3 2 3 2 11" xfId="10413"/>
    <cellStyle name="Comma 3 3 2 3 2 12" xfId="10414"/>
    <cellStyle name="Comma 3 3 2 3 2 13" xfId="10415"/>
    <cellStyle name="Comma 3 3 2 3 2 14" xfId="10416"/>
    <cellStyle name="Comma 3 3 2 3 2 15" xfId="10417"/>
    <cellStyle name="Comma 3 3 2 3 2 16" xfId="10418"/>
    <cellStyle name="Comma 3 3 2 3 2 17" xfId="10419"/>
    <cellStyle name="Comma 3 3 2 3 2 18" xfId="10420"/>
    <cellStyle name="Comma 3 3 2 3 2 19" xfId="10421"/>
    <cellStyle name="Comma 3 3 2 3 2 2" xfId="10422"/>
    <cellStyle name="Comma 3 3 2 3 2 20" xfId="10423"/>
    <cellStyle name="Comma 3 3 2 3 2 21" xfId="10424"/>
    <cellStyle name="Comma 3 3 2 3 2 22" xfId="10425"/>
    <cellStyle name="Comma 3 3 2 3 2 23" xfId="10426"/>
    <cellStyle name="Comma 3 3 2 3 2 24" xfId="10427"/>
    <cellStyle name="Comma 3 3 2 3 2 25" xfId="10428"/>
    <cellStyle name="Comma 3 3 2 3 2 26" xfId="10429"/>
    <cellStyle name="Comma 3 3 2 3 2 27" xfId="10430"/>
    <cellStyle name="Comma 3 3 2 3 2 28" xfId="10431"/>
    <cellStyle name="Comma 3 3 2 3 2 29" xfId="10432"/>
    <cellStyle name="Comma 3 3 2 3 2 3" xfId="10433"/>
    <cellStyle name="Comma 3 3 2 3 2 30" xfId="10434"/>
    <cellStyle name="Comma 3 3 2 3 2 31" xfId="10435"/>
    <cellStyle name="Comma 3 3 2 3 2 32" xfId="10436"/>
    <cellStyle name="Comma 3 3 2 3 2 33" xfId="10437"/>
    <cellStyle name="Comma 3 3 2 3 2 34" xfId="10438"/>
    <cellStyle name="Comma 3 3 2 3 2 35" xfId="10439"/>
    <cellStyle name="Comma 3 3 2 3 2 36" xfId="10440"/>
    <cellStyle name="Comma 3 3 2 3 2 37" xfId="10441"/>
    <cellStyle name="Comma 3 3 2 3 2 38" xfId="10442"/>
    <cellStyle name="Comma 3 3 2 3 2 39" xfId="10443"/>
    <cellStyle name="Comma 3 3 2 3 2 4" xfId="10444"/>
    <cellStyle name="Comma 3 3 2 3 2 40" xfId="10445"/>
    <cellStyle name="Comma 3 3 2 3 2 5" xfId="10446"/>
    <cellStyle name="Comma 3 3 2 3 2 6" xfId="10447"/>
    <cellStyle name="Comma 3 3 2 3 2 7" xfId="10448"/>
    <cellStyle name="Comma 3 3 2 3 2 8" xfId="10449"/>
    <cellStyle name="Comma 3 3 2 3 2 9" xfId="10450"/>
    <cellStyle name="Comma 3 3 2 3 20" xfId="10451"/>
    <cellStyle name="Comma 3 3 2 3 21" xfId="10452"/>
    <cellStyle name="Comma 3 3 2 3 22" xfId="10453"/>
    <cellStyle name="Comma 3 3 2 3 23" xfId="10454"/>
    <cellStyle name="Comma 3 3 2 3 24" xfId="10455"/>
    <cellStyle name="Comma 3 3 2 3 25" xfId="10456"/>
    <cellStyle name="Comma 3 3 2 3 26" xfId="10457"/>
    <cellStyle name="Comma 3 3 2 3 27" xfId="10458"/>
    <cellStyle name="Comma 3 3 2 3 28" xfId="10459"/>
    <cellStyle name="Comma 3 3 2 3 29" xfId="10460"/>
    <cellStyle name="Comma 3 3 2 3 3" xfId="10461"/>
    <cellStyle name="Comma 3 3 2 3 30" xfId="10462"/>
    <cellStyle name="Comma 3 3 2 3 31" xfId="10463"/>
    <cellStyle name="Comma 3 3 2 3 32" xfId="10464"/>
    <cellStyle name="Comma 3 3 2 3 33" xfId="10465"/>
    <cellStyle name="Comma 3 3 2 3 34" xfId="10466"/>
    <cellStyle name="Comma 3 3 2 3 35" xfId="10467"/>
    <cellStyle name="Comma 3 3 2 3 36" xfId="10468"/>
    <cellStyle name="Comma 3 3 2 3 37" xfId="10469"/>
    <cellStyle name="Comma 3 3 2 3 38" xfId="10470"/>
    <cellStyle name="Comma 3 3 2 3 39" xfId="10471"/>
    <cellStyle name="Comma 3 3 2 3 4" xfId="10472"/>
    <cellStyle name="Comma 3 3 2 3 40" xfId="10473"/>
    <cellStyle name="Comma 3 3 2 3 5" xfId="10474"/>
    <cellStyle name="Comma 3 3 2 3 6" xfId="10475"/>
    <cellStyle name="Comma 3 3 2 3 7" xfId="10476"/>
    <cellStyle name="Comma 3 3 2 3 8" xfId="10477"/>
    <cellStyle name="Comma 3 3 2 3 9" xfId="10478"/>
    <cellStyle name="Comma 3 3 2 3 9 10" xfId="10479"/>
    <cellStyle name="Comma 3 3 2 3 9 11" xfId="10480"/>
    <cellStyle name="Comma 3 3 2 3 9 12" xfId="10481"/>
    <cellStyle name="Comma 3 3 2 3 9 13" xfId="10482"/>
    <cellStyle name="Comma 3 3 2 3 9 14" xfId="10483"/>
    <cellStyle name="Comma 3 3 2 3 9 15" xfId="10484"/>
    <cellStyle name="Comma 3 3 2 3 9 16" xfId="10485"/>
    <cellStyle name="Comma 3 3 2 3 9 17" xfId="10486"/>
    <cellStyle name="Comma 3 3 2 3 9 18" xfId="10487"/>
    <cellStyle name="Comma 3 3 2 3 9 19" xfId="10488"/>
    <cellStyle name="Comma 3 3 2 3 9 2" xfId="10489"/>
    <cellStyle name="Comma 3 3 2 3 9 20" xfId="10490"/>
    <cellStyle name="Comma 3 3 2 3 9 21" xfId="10491"/>
    <cellStyle name="Comma 3 3 2 3 9 22" xfId="10492"/>
    <cellStyle name="Comma 3 3 2 3 9 3" xfId="10493"/>
    <cellStyle name="Comma 3 3 2 3 9 4" xfId="10494"/>
    <cellStyle name="Comma 3 3 2 3 9 5" xfId="10495"/>
    <cellStyle name="Comma 3 3 2 3 9 6" xfId="10496"/>
    <cellStyle name="Comma 3 3 2 3 9 7" xfId="10497"/>
    <cellStyle name="Comma 3 3 2 3 9 8" xfId="10498"/>
    <cellStyle name="Comma 3 3 2 3 9 9" xfId="10499"/>
    <cellStyle name="Comma 3 3 2 30" xfId="10500"/>
    <cellStyle name="Comma 3 3 2 31" xfId="10501"/>
    <cellStyle name="Comma 3 3 2 32" xfId="10502"/>
    <cellStyle name="Comma 3 3 2 33" xfId="10503"/>
    <cellStyle name="Comma 3 3 2 34" xfId="10504"/>
    <cellStyle name="Comma 3 3 2 35" xfId="10505"/>
    <cellStyle name="Comma 3 3 2 36" xfId="10506"/>
    <cellStyle name="Comma 3 3 2 37" xfId="10507"/>
    <cellStyle name="Comma 3 3 2 38" xfId="10508"/>
    <cellStyle name="Comma 3 3 2 39" xfId="10509"/>
    <cellStyle name="Comma 3 3 2 4" xfId="10510"/>
    <cellStyle name="Comma 3 3 2 40" xfId="10511"/>
    <cellStyle name="Comma 3 3 2 41" xfId="10512"/>
    <cellStyle name="Comma 3 3 2 42" xfId="10513"/>
    <cellStyle name="Comma 3 3 2 43" xfId="10514"/>
    <cellStyle name="Comma 3 3 2 44" xfId="10515"/>
    <cellStyle name="Comma 3 3 2 45" xfId="10516"/>
    <cellStyle name="Comma 3 3 2 46" xfId="10517"/>
    <cellStyle name="Comma 3 3 2 5" xfId="10518"/>
    <cellStyle name="Comma 3 3 2 6" xfId="10519"/>
    <cellStyle name="Comma 3 3 2 7" xfId="10520"/>
    <cellStyle name="Comma 3 3 2 8" xfId="10521"/>
    <cellStyle name="Comma 3 3 2 9" xfId="10522"/>
    <cellStyle name="Comma 3 3 20" xfId="10523"/>
    <cellStyle name="Comma 3 3 20 10" xfId="10524"/>
    <cellStyle name="Comma 3 3 20 11" xfId="10525"/>
    <cellStyle name="Comma 3 3 20 12" xfId="10526"/>
    <cellStyle name="Comma 3 3 20 13" xfId="10527"/>
    <cellStyle name="Comma 3 3 20 14" xfId="10528"/>
    <cellStyle name="Comma 3 3 20 15" xfId="10529"/>
    <cellStyle name="Comma 3 3 20 16" xfId="10530"/>
    <cellStyle name="Comma 3 3 20 17" xfId="10531"/>
    <cellStyle name="Comma 3 3 20 18" xfId="10532"/>
    <cellStyle name="Comma 3 3 20 19" xfId="10533"/>
    <cellStyle name="Comma 3 3 20 2" xfId="10534"/>
    <cellStyle name="Comma 3 3 20 20" xfId="10535"/>
    <cellStyle name="Comma 3 3 20 21" xfId="10536"/>
    <cellStyle name="Comma 3 3 20 22" xfId="10537"/>
    <cellStyle name="Comma 3 3 20 3" xfId="10538"/>
    <cellStyle name="Comma 3 3 20 4" xfId="10539"/>
    <cellStyle name="Comma 3 3 20 5" xfId="10540"/>
    <cellStyle name="Comma 3 3 20 6" xfId="10541"/>
    <cellStyle name="Comma 3 3 20 7" xfId="10542"/>
    <cellStyle name="Comma 3 3 20 8" xfId="10543"/>
    <cellStyle name="Comma 3 3 20 9" xfId="10544"/>
    <cellStyle name="Comma 3 3 21" xfId="10545"/>
    <cellStyle name="Comma 3 3 21 10" xfId="10546"/>
    <cellStyle name="Comma 3 3 21 11" xfId="10547"/>
    <cellStyle name="Comma 3 3 21 12" xfId="10548"/>
    <cellStyle name="Comma 3 3 21 13" xfId="10549"/>
    <cellStyle name="Comma 3 3 21 14" xfId="10550"/>
    <cellStyle name="Comma 3 3 21 15" xfId="10551"/>
    <cellStyle name="Comma 3 3 21 16" xfId="10552"/>
    <cellStyle name="Comma 3 3 21 17" xfId="10553"/>
    <cellStyle name="Comma 3 3 21 18" xfId="10554"/>
    <cellStyle name="Comma 3 3 21 19" xfId="10555"/>
    <cellStyle name="Comma 3 3 21 2" xfId="10556"/>
    <cellStyle name="Comma 3 3 21 20" xfId="10557"/>
    <cellStyle name="Comma 3 3 21 21" xfId="10558"/>
    <cellStyle name="Comma 3 3 21 22" xfId="10559"/>
    <cellStyle name="Comma 3 3 21 3" xfId="10560"/>
    <cellStyle name="Comma 3 3 21 4" xfId="10561"/>
    <cellStyle name="Comma 3 3 21 5" xfId="10562"/>
    <cellStyle name="Comma 3 3 21 6" xfId="10563"/>
    <cellStyle name="Comma 3 3 21 7" xfId="10564"/>
    <cellStyle name="Comma 3 3 21 8" xfId="10565"/>
    <cellStyle name="Comma 3 3 21 9" xfId="10566"/>
    <cellStyle name="Comma 3 3 22" xfId="10567"/>
    <cellStyle name="Comma 3 3 22 10" xfId="10568"/>
    <cellStyle name="Comma 3 3 22 11" xfId="10569"/>
    <cellStyle name="Comma 3 3 22 12" xfId="10570"/>
    <cellStyle name="Comma 3 3 22 13" xfId="10571"/>
    <cellStyle name="Comma 3 3 22 14" xfId="10572"/>
    <cellStyle name="Comma 3 3 22 15" xfId="10573"/>
    <cellStyle name="Comma 3 3 22 16" xfId="10574"/>
    <cellStyle name="Comma 3 3 22 17" xfId="10575"/>
    <cellStyle name="Comma 3 3 22 18" xfId="10576"/>
    <cellStyle name="Comma 3 3 22 19" xfId="10577"/>
    <cellStyle name="Comma 3 3 22 2" xfId="10578"/>
    <cellStyle name="Comma 3 3 22 20" xfId="10579"/>
    <cellStyle name="Comma 3 3 22 21" xfId="10580"/>
    <cellStyle name="Comma 3 3 22 22" xfId="10581"/>
    <cellStyle name="Comma 3 3 22 3" xfId="10582"/>
    <cellStyle name="Comma 3 3 22 4" xfId="10583"/>
    <cellStyle name="Comma 3 3 22 5" xfId="10584"/>
    <cellStyle name="Comma 3 3 22 6" xfId="10585"/>
    <cellStyle name="Comma 3 3 22 7" xfId="10586"/>
    <cellStyle name="Comma 3 3 22 8" xfId="10587"/>
    <cellStyle name="Comma 3 3 22 9" xfId="10588"/>
    <cellStyle name="Comma 3 3 23" xfId="10589"/>
    <cellStyle name="Comma 3 3 23 10" xfId="10590"/>
    <cellStyle name="Comma 3 3 23 11" xfId="10591"/>
    <cellStyle name="Comma 3 3 23 12" xfId="10592"/>
    <cellStyle name="Comma 3 3 23 13" xfId="10593"/>
    <cellStyle name="Comma 3 3 23 14" xfId="10594"/>
    <cellStyle name="Comma 3 3 23 15" xfId="10595"/>
    <cellStyle name="Comma 3 3 23 16" xfId="10596"/>
    <cellStyle name="Comma 3 3 23 17" xfId="10597"/>
    <cellStyle name="Comma 3 3 23 18" xfId="10598"/>
    <cellStyle name="Comma 3 3 23 19" xfId="10599"/>
    <cellStyle name="Comma 3 3 23 2" xfId="10600"/>
    <cellStyle name="Comma 3 3 23 20" xfId="10601"/>
    <cellStyle name="Comma 3 3 23 21" xfId="10602"/>
    <cellStyle name="Comma 3 3 23 22" xfId="10603"/>
    <cellStyle name="Comma 3 3 23 3" xfId="10604"/>
    <cellStyle name="Comma 3 3 23 4" xfId="10605"/>
    <cellStyle name="Comma 3 3 23 5" xfId="10606"/>
    <cellStyle name="Comma 3 3 23 6" xfId="10607"/>
    <cellStyle name="Comma 3 3 23 7" xfId="10608"/>
    <cellStyle name="Comma 3 3 23 8" xfId="10609"/>
    <cellStyle name="Comma 3 3 23 9" xfId="10610"/>
    <cellStyle name="Comma 3 3 24" xfId="10611"/>
    <cellStyle name="Comma 3 3 24 10" xfId="10612"/>
    <cellStyle name="Comma 3 3 24 11" xfId="10613"/>
    <cellStyle name="Comma 3 3 24 12" xfId="10614"/>
    <cellStyle name="Comma 3 3 24 13" xfId="10615"/>
    <cellStyle name="Comma 3 3 24 14" xfId="10616"/>
    <cellStyle name="Comma 3 3 24 15" xfId="10617"/>
    <cellStyle name="Comma 3 3 24 16" xfId="10618"/>
    <cellStyle name="Comma 3 3 24 17" xfId="10619"/>
    <cellStyle name="Comma 3 3 24 18" xfId="10620"/>
    <cellStyle name="Comma 3 3 24 19" xfId="10621"/>
    <cellStyle name="Comma 3 3 24 2" xfId="10622"/>
    <cellStyle name="Comma 3 3 24 20" xfId="10623"/>
    <cellStyle name="Comma 3 3 24 21" xfId="10624"/>
    <cellStyle name="Comma 3 3 24 22" xfId="10625"/>
    <cellStyle name="Comma 3 3 24 3" xfId="10626"/>
    <cellStyle name="Comma 3 3 24 4" xfId="10627"/>
    <cellStyle name="Comma 3 3 24 5" xfId="10628"/>
    <cellStyle name="Comma 3 3 24 6" xfId="10629"/>
    <cellStyle name="Comma 3 3 24 7" xfId="10630"/>
    <cellStyle name="Comma 3 3 24 8" xfId="10631"/>
    <cellStyle name="Comma 3 3 24 9" xfId="10632"/>
    <cellStyle name="Comma 3 3 25" xfId="10633"/>
    <cellStyle name="Comma 3 3 25 10" xfId="10634"/>
    <cellStyle name="Comma 3 3 25 11" xfId="10635"/>
    <cellStyle name="Comma 3 3 25 12" xfId="10636"/>
    <cellStyle name="Comma 3 3 25 13" xfId="10637"/>
    <cellStyle name="Comma 3 3 25 14" xfId="10638"/>
    <cellStyle name="Comma 3 3 25 15" xfId="10639"/>
    <cellStyle name="Comma 3 3 25 16" xfId="10640"/>
    <cellStyle name="Comma 3 3 25 17" xfId="10641"/>
    <cellStyle name="Comma 3 3 25 18" xfId="10642"/>
    <cellStyle name="Comma 3 3 25 19" xfId="10643"/>
    <cellStyle name="Comma 3 3 25 2" xfId="10644"/>
    <cellStyle name="Comma 3 3 25 20" xfId="10645"/>
    <cellStyle name="Comma 3 3 25 21" xfId="10646"/>
    <cellStyle name="Comma 3 3 25 22" xfId="10647"/>
    <cellStyle name="Comma 3 3 25 3" xfId="10648"/>
    <cellStyle name="Comma 3 3 25 4" xfId="10649"/>
    <cellStyle name="Comma 3 3 25 5" xfId="10650"/>
    <cellStyle name="Comma 3 3 25 6" xfId="10651"/>
    <cellStyle name="Comma 3 3 25 7" xfId="10652"/>
    <cellStyle name="Comma 3 3 25 8" xfId="10653"/>
    <cellStyle name="Comma 3 3 25 9" xfId="10654"/>
    <cellStyle name="Comma 3 3 26" xfId="10655"/>
    <cellStyle name="Comma 3 3 27" xfId="10656"/>
    <cellStyle name="Comma 3 3 28" xfId="10657"/>
    <cellStyle name="Comma 3 3 29" xfId="10658"/>
    <cellStyle name="Comma 3 3 3" xfId="10659"/>
    <cellStyle name="Comma 3 3 3 10" xfId="10660"/>
    <cellStyle name="Comma 3 3 3 11" xfId="10661"/>
    <cellStyle name="Comma 3 3 3 12" xfId="10662"/>
    <cellStyle name="Comma 3 3 3 13" xfId="10663"/>
    <cellStyle name="Comma 3 3 3 14" xfId="10664"/>
    <cellStyle name="Comma 3 3 3 15" xfId="10665"/>
    <cellStyle name="Comma 3 3 3 16" xfId="10666"/>
    <cellStyle name="Comma 3 3 3 17" xfId="10667"/>
    <cellStyle name="Comma 3 3 3 18" xfId="10668"/>
    <cellStyle name="Comma 3 3 3 19" xfId="10669"/>
    <cellStyle name="Comma 3 3 3 2" xfId="10670"/>
    <cellStyle name="Comma 3 3 3 2 10" xfId="10671"/>
    <cellStyle name="Comma 3 3 3 2 10 10" xfId="10672"/>
    <cellStyle name="Comma 3 3 3 2 10 11" xfId="10673"/>
    <cellStyle name="Comma 3 3 3 2 10 12" xfId="10674"/>
    <cellStyle name="Comma 3 3 3 2 10 13" xfId="10675"/>
    <cellStyle name="Comma 3 3 3 2 10 14" xfId="10676"/>
    <cellStyle name="Comma 3 3 3 2 10 15" xfId="10677"/>
    <cellStyle name="Comma 3 3 3 2 10 16" xfId="10678"/>
    <cellStyle name="Comma 3 3 3 2 10 17" xfId="10679"/>
    <cellStyle name="Comma 3 3 3 2 10 18" xfId="10680"/>
    <cellStyle name="Comma 3 3 3 2 10 19" xfId="10681"/>
    <cellStyle name="Comma 3 3 3 2 10 2" xfId="10682"/>
    <cellStyle name="Comma 3 3 3 2 10 20" xfId="10683"/>
    <cellStyle name="Comma 3 3 3 2 10 21" xfId="10684"/>
    <cellStyle name="Comma 3 3 3 2 10 22" xfId="10685"/>
    <cellStyle name="Comma 3 3 3 2 10 3" xfId="10686"/>
    <cellStyle name="Comma 3 3 3 2 10 4" xfId="10687"/>
    <cellStyle name="Comma 3 3 3 2 10 5" xfId="10688"/>
    <cellStyle name="Comma 3 3 3 2 10 6" xfId="10689"/>
    <cellStyle name="Comma 3 3 3 2 10 7" xfId="10690"/>
    <cellStyle name="Comma 3 3 3 2 10 8" xfId="10691"/>
    <cellStyle name="Comma 3 3 3 2 10 9" xfId="10692"/>
    <cellStyle name="Comma 3 3 3 2 11" xfId="10693"/>
    <cellStyle name="Comma 3 3 3 2 11 10" xfId="10694"/>
    <cellStyle name="Comma 3 3 3 2 11 11" xfId="10695"/>
    <cellStyle name="Comma 3 3 3 2 11 12" xfId="10696"/>
    <cellStyle name="Comma 3 3 3 2 11 13" xfId="10697"/>
    <cellStyle name="Comma 3 3 3 2 11 14" xfId="10698"/>
    <cellStyle name="Comma 3 3 3 2 11 15" xfId="10699"/>
    <cellStyle name="Comma 3 3 3 2 11 16" xfId="10700"/>
    <cellStyle name="Comma 3 3 3 2 11 17" xfId="10701"/>
    <cellStyle name="Comma 3 3 3 2 11 18" xfId="10702"/>
    <cellStyle name="Comma 3 3 3 2 11 19" xfId="10703"/>
    <cellStyle name="Comma 3 3 3 2 11 2" xfId="10704"/>
    <cellStyle name="Comma 3 3 3 2 11 20" xfId="10705"/>
    <cellStyle name="Comma 3 3 3 2 11 21" xfId="10706"/>
    <cellStyle name="Comma 3 3 3 2 11 22" xfId="10707"/>
    <cellStyle name="Comma 3 3 3 2 11 3" xfId="10708"/>
    <cellStyle name="Comma 3 3 3 2 11 4" xfId="10709"/>
    <cellStyle name="Comma 3 3 3 2 11 5" xfId="10710"/>
    <cellStyle name="Comma 3 3 3 2 11 6" xfId="10711"/>
    <cellStyle name="Comma 3 3 3 2 11 7" xfId="10712"/>
    <cellStyle name="Comma 3 3 3 2 11 8" xfId="10713"/>
    <cellStyle name="Comma 3 3 3 2 11 9" xfId="10714"/>
    <cellStyle name="Comma 3 3 3 2 12" xfId="10715"/>
    <cellStyle name="Comma 3 3 3 2 12 10" xfId="10716"/>
    <cellStyle name="Comma 3 3 3 2 12 11" xfId="10717"/>
    <cellStyle name="Comma 3 3 3 2 12 12" xfId="10718"/>
    <cellStyle name="Comma 3 3 3 2 12 13" xfId="10719"/>
    <cellStyle name="Comma 3 3 3 2 12 14" xfId="10720"/>
    <cellStyle name="Comma 3 3 3 2 12 15" xfId="10721"/>
    <cellStyle name="Comma 3 3 3 2 12 16" xfId="10722"/>
    <cellStyle name="Comma 3 3 3 2 12 17" xfId="10723"/>
    <cellStyle name="Comma 3 3 3 2 12 18" xfId="10724"/>
    <cellStyle name="Comma 3 3 3 2 12 19" xfId="10725"/>
    <cellStyle name="Comma 3 3 3 2 12 2" xfId="10726"/>
    <cellStyle name="Comma 3 3 3 2 12 20" xfId="10727"/>
    <cellStyle name="Comma 3 3 3 2 12 21" xfId="10728"/>
    <cellStyle name="Comma 3 3 3 2 12 22" xfId="10729"/>
    <cellStyle name="Comma 3 3 3 2 12 3" xfId="10730"/>
    <cellStyle name="Comma 3 3 3 2 12 4" xfId="10731"/>
    <cellStyle name="Comma 3 3 3 2 12 5" xfId="10732"/>
    <cellStyle name="Comma 3 3 3 2 12 6" xfId="10733"/>
    <cellStyle name="Comma 3 3 3 2 12 7" xfId="10734"/>
    <cellStyle name="Comma 3 3 3 2 12 8" xfId="10735"/>
    <cellStyle name="Comma 3 3 3 2 12 9" xfId="10736"/>
    <cellStyle name="Comma 3 3 3 2 13" xfId="10737"/>
    <cellStyle name="Comma 3 3 3 2 13 10" xfId="10738"/>
    <cellStyle name="Comma 3 3 3 2 13 11" xfId="10739"/>
    <cellStyle name="Comma 3 3 3 2 13 12" xfId="10740"/>
    <cellStyle name="Comma 3 3 3 2 13 13" xfId="10741"/>
    <cellStyle name="Comma 3 3 3 2 13 14" xfId="10742"/>
    <cellStyle name="Comma 3 3 3 2 13 15" xfId="10743"/>
    <cellStyle name="Comma 3 3 3 2 13 16" xfId="10744"/>
    <cellStyle name="Comma 3 3 3 2 13 17" xfId="10745"/>
    <cellStyle name="Comma 3 3 3 2 13 18" xfId="10746"/>
    <cellStyle name="Comma 3 3 3 2 13 19" xfId="10747"/>
    <cellStyle name="Comma 3 3 3 2 13 2" xfId="10748"/>
    <cellStyle name="Comma 3 3 3 2 13 20" xfId="10749"/>
    <cellStyle name="Comma 3 3 3 2 13 21" xfId="10750"/>
    <cellStyle name="Comma 3 3 3 2 13 22" xfId="10751"/>
    <cellStyle name="Comma 3 3 3 2 13 3" xfId="10752"/>
    <cellStyle name="Comma 3 3 3 2 13 4" xfId="10753"/>
    <cellStyle name="Comma 3 3 3 2 13 5" xfId="10754"/>
    <cellStyle name="Comma 3 3 3 2 13 6" xfId="10755"/>
    <cellStyle name="Comma 3 3 3 2 13 7" xfId="10756"/>
    <cellStyle name="Comma 3 3 3 2 13 8" xfId="10757"/>
    <cellStyle name="Comma 3 3 3 2 13 9" xfId="10758"/>
    <cellStyle name="Comma 3 3 3 2 14" xfId="10759"/>
    <cellStyle name="Comma 3 3 3 2 14 10" xfId="10760"/>
    <cellStyle name="Comma 3 3 3 2 14 11" xfId="10761"/>
    <cellStyle name="Comma 3 3 3 2 14 12" xfId="10762"/>
    <cellStyle name="Comma 3 3 3 2 14 13" xfId="10763"/>
    <cellStyle name="Comma 3 3 3 2 14 14" xfId="10764"/>
    <cellStyle name="Comma 3 3 3 2 14 15" xfId="10765"/>
    <cellStyle name="Comma 3 3 3 2 14 16" xfId="10766"/>
    <cellStyle name="Comma 3 3 3 2 14 17" xfId="10767"/>
    <cellStyle name="Comma 3 3 3 2 14 18" xfId="10768"/>
    <cellStyle name="Comma 3 3 3 2 14 19" xfId="10769"/>
    <cellStyle name="Comma 3 3 3 2 14 2" xfId="10770"/>
    <cellStyle name="Comma 3 3 3 2 14 20" xfId="10771"/>
    <cellStyle name="Comma 3 3 3 2 14 21" xfId="10772"/>
    <cellStyle name="Comma 3 3 3 2 14 22" xfId="10773"/>
    <cellStyle name="Comma 3 3 3 2 14 3" xfId="10774"/>
    <cellStyle name="Comma 3 3 3 2 14 4" xfId="10775"/>
    <cellStyle name="Comma 3 3 3 2 14 5" xfId="10776"/>
    <cellStyle name="Comma 3 3 3 2 14 6" xfId="10777"/>
    <cellStyle name="Comma 3 3 3 2 14 7" xfId="10778"/>
    <cellStyle name="Comma 3 3 3 2 14 8" xfId="10779"/>
    <cellStyle name="Comma 3 3 3 2 14 9" xfId="10780"/>
    <cellStyle name="Comma 3 3 3 2 15" xfId="10781"/>
    <cellStyle name="Comma 3 3 3 2 15 10" xfId="10782"/>
    <cellStyle name="Comma 3 3 3 2 15 11" xfId="10783"/>
    <cellStyle name="Comma 3 3 3 2 15 12" xfId="10784"/>
    <cellStyle name="Comma 3 3 3 2 15 13" xfId="10785"/>
    <cellStyle name="Comma 3 3 3 2 15 14" xfId="10786"/>
    <cellStyle name="Comma 3 3 3 2 15 15" xfId="10787"/>
    <cellStyle name="Comma 3 3 3 2 15 16" xfId="10788"/>
    <cellStyle name="Comma 3 3 3 2 15 17" xfId="10789"/>
    <cellStyle name="Comma 3 3 3 2 15 18" xfId="10790"/>
    <cellStyle name="Comma 3 3 3 2 15 19" xfId="10791"/>
    <cellStyle name="Comma 3 3 3 2 15 2" xfId="10792"/>
    <cellStyle name="Comma 3 3 3 2 15 20" xfId="10793"/>
    <cellStyle name="Comma 3 3 3 2 15 21" xfId="10794"/>
    <cellStyle name="Comma 3 3 3 2 15 22" xfId="10795"/>
    <cellStyle name="Comma 3 3 3 2 15 3" xfId="10796"/>
    <cellStyle name="Comma 3 3 3 2 15 4" xfId="10797"/>
    <cellStyle name="Comma 3 3 3 2 15 5" xfId="10798"/>
    <cellStyle name="Comma 3 3 3 2 15 6" xfId="10799"/>
    <cellStyle name="Comma 3 3 3 2 15 7" xfId="10800"/>
    <cellStyle name="Comma 3 3 3 2 15 8" xfId="10801"/>
    <cellStyle name="Comma 3 3 3 2 15 9" xfId="10802"/>
    <cellStyle name="Comma 3 3 3 2 16" xfId="10803"/>
    <cellStyle name="Comma 3 3 3 2 16 10" xfId="10804"/>
    <cellStyle name="Comma 3 3 3 2 16 11" xfId="10805"/>
    <cellStyle name="Comma 3 3 3 2 16 12" xfId="10806"/>
    <cellStyle name="Comma 3 3 3 2 16 13" xfId="10807"/>
    <cellStyle name="Comma 3 3 3 2 16 14" xfId="10808"/>
    <cellStyle name="Comma 3 3 3 2 16 15" xfId="10809"/>
    <cellStyle name="Comma 3 3 3 2 16 16" xfId="10810"/>
    <cellStyle name="Comma 3 3 3 2 16 17" xfId="10811"/>
    <cellStyle name="Comma 3 3 3 2 16 18" xfId="10812"/>
    <cellStyle name="Comma 3 3 3 2 16 19" xfId="10813"/>
    <cellStyle name="Comma 3 3 3 2 16 2" xfId="10814"/>
    <cellStyle name="Comma 3 3 3 2 16 20" xfId="10815"/>
    <cellStyle name="Comma 3 3 3 2 16 21" xfId="10816"/>
    <cellStyle name="Comma 3 3 3 2 16 22" xfId="10817"/>
    <cellStyle name="Comma 3 3 3 2 16 3" xfId="10818"/>
    <cellStyle name="Comma 3 3 3 2 16 4" xfId="10819"/>
    <cellStyle name="Comma 3 3 3 2 16 5" xfId="10820"/>
    <cellStyle name="Comma 3 3 3 2 16 6" xfId="10821"/>
    <cellStyle name="Comma 3 3 3 2 16 7" xfId="10822"/>
    <cellStyle name="Comma 3 3 3 2 16 8" xfId="10823"/>
    <cellStyle name="Comma 3 3 3 2 16 9" xfId="10824"/>
    <cellStyle name="Comma 3 3 3 2 17" xfId="10825"/>
    <cellStyle name="Comma 3 3 3 2 17 10" xfId="10826"/>
    <cellStyle name="Comma 3 3 3 2 17 11" xfId="10827"/>
    <cellStyle name="Comma 3 3 3 2 17 12" xfId="10828"/>
    <cellStyle name="Comma 3 3 3 2 17 13" xfId="10829"/>
    <cellStyle name="Comma 3 3 3 2 17 14" xfId="10830"/>
    <cellStyle name="Comma 3 3 3 2 17 15" xfId="10831"/>
    <cellStyle name="Comma 3 3 3 2 17 16" xfId="10832"/>
    <cellStyle name="Comma 3 3 3 2 17 17" xfId="10833"/>
    <cellStyle name="Comma 3 3 3 2 17 18" xfId="10834"/>
    <cellStyle name="Comma 3 3 3 2 17 19" xfId="10835"/>
    <cellStyle name="Comma 3 3 3 2 17 2" xfId="10836"/>
    <cellStyle name="Comma 3 3 3 2 17 20" xfId="10837"/>
    <cellStyle name="Comma 3 3 3 2 17 21" xfId="10838"/>
    <cellStyle name="Comma 3 3 3 2 17 22" xfId="10839"/>
    <cellStyle name="Comma 3 3 3 2 17 3" xfId="10840"/>
    <cellStyle name="Comma 3 3 3 2 17 4" xfId="10841"/>
    <cellStyle name="Comma 3 3 3 2 17 5" xfId="10842"/>
    <cellStyle name="Comma 3 3 3 2 17 6" xfId="10843"/>
    <cellStyle name="Comma 3 3 3 2 17 7" xfId="10844"/>
    <cellStyle name="Comma 3 3 3 2 17 8" xfId="10845"/>
    <cellStyle name="Comma 3 3 3 2 17 9" xfId="10846"/>
    <cellStyle name="Comma 3 3 3 2 18" xfId="10847"/>
    <cellStyle name="Comma 3 3 3 2 18 10" xfId="10848"/>
    <cellStyle name="Comma 3 3 3 2 18 11" xfId="10849"/>
    <cellStyle name="Comma 3 3 3 2 18 12" xfId="10850"/>
    <cellStyle name="Comma 3 3 3 2 18 13" xfId="10851"/>
    <cellStyle name="Comma 3 3 3 2 18 14" xfId="10852"/>
    <cellStyle name="Comma 3 3 3 2 18 15" xfId="10853"/>
    <cellStyle name="Comma 3 3 3 2 18 16" xfId="10854"/>
    <cellStyle name="Comma 3 3 3 2 18 17" xfId="10855"/>
    <cellStyle name="Comma 3 3 3 2 18 18" xfId="10856"/>
    <cellStyle name="Comma 3 3 3 2 18 19" xfId="10857"/>
    <cellStyle name="Comma 3 3 3 2 18 2" xfId="10858"/>
    <cellStyle name="Comma 3 3 3 2 18 20" xfId="10859"/>
    <cellStyle name="Comma 3 3 3 2 18 21" xfId="10860"/>
    <cellStyle name="Comma 3 3 3 2 18 22" xfId="10861"/>
    <cellStyle name="Comma 3 3 3 2 18 3" xfId="10862"/>
    <cellStyle name="Comma 3 3 3 2 18 4" xfId="10863"/>
    <cellStyle name="Comma 3 3 3 2 18 5" xfId="10864"/>
    <cellStyle name="Comma 3 3 3 2 18 6" xfId="10865"/>
    <cellStyle name="Comma 3 3 3 2 18 7" xfId="10866"/>
    <cellStyle name="Comma 3 3 3 2 18 8" xfId="10867"/>
    <cellStyle name="Comma 3 3 3 2 18 9" xfId="10868"/>
    <cellStyle name="Comma 3 3 3 2 19" xfId="10869"/>
    <cellStyle name="Comma 3 3 3 2 19 10" xfId="10870"/>
    <cellStyle name="Comma 3 3 3 2 19 11" xfId="10871"/>
    <cellStyle name="Comma 3 3 3 2 19 12" xfId="10872"/>
    <cellStyle name="Comma 3 3 3 2 19 13" xfId="10873"/>
    <cellStyle name="Comma 3 3 3 2 19 14" xfId="10874"/>
    <cellStyle name="Comma 3 3 3 2 19 15" xfId="10875"/>
    <cellStyle name="Comma 3 3 3 2 19 16" xfId="10876"/>
    <cellStyle name="Comma 3 3 3 2 19 17" xfId="10877"/>
    <cellStyle name="Comma 3 3 3 2 19 18" xfId="10878"/>
    <cellStyle name="Comma 3 3 3 2 19 19" xfId="10879"/>
    <cellStyle name="Comma 3 3 3 2 19 2" xfId="10880"/>
    <cellStyle name="Comma 3 3 3 2 19 20" xfId="10881"/>
    <cellStyle name="Comma 3 3 3 2 19 21" xfId="10882"/>
    <cellStyle name="Comma 3 3 3 2 19 22" xfId="10883"/>
    <cellStyle name="Comma 3 3 3 2 19 3" xfId="10884"/>
    <cellStyle name="Comma 3 3 3 2 19 4" xfId="10885"/>
    <cellStyle name="Comma 3 3 3 2 19 5" xfId="10886"/>
    <cellStyle name="Comma 3 3 3 2 19 6" xfId="10887"/>
    <cellStyle name="Comma 3 3 3 2 19 7" xfId="10888"/>
    <cellStyle name="Comma 3 3 3 2 19 8" xfId="10889"/>
    <cellStyle name="Comma 3 3 3 2 19 9" xfId="10890"/>
    <cellStyle name="Comma 3 3 3 2 2" xfId="10891"/>
    <cellStyle name="Comma 3 3 3 2 2 10" xfId="10892"/>
    <cellStyle name="Comma 3 3 3 2 2 11" xfId="10893"/>
    <cellStyle name="Comma 3 3 3 2 2 12" xfId="10894"/>
    <cellStyle name="Comma 3 3 3 2 2 13" xfId="10895"/>
    <cellStyle name="Comma 3 3 3 2 2 14" xfId="10896"/>
    <cellStyle name="Comma 3 3 3 2 2 15" xfId="10897"/>
    <cellStyle name="Comma 3 3 3 2 2 16" xfId="10898"/>
    <cellStyle name="Comma 3 3 3 2 2 17" xfId="10899"/>
    <cellStyle name="Comma 3 3 3 2 2 18" xfId="10900"/>
    <cellStyle name="Comma 3 3 3 2 2 19" xfId="10901"/>
    <cellStyle name="Comma 3 3 3 2 2 2" xfId="10902"/>
    <cellStyle name="Comma 3 3 3 2 2 20" xfId="10903"/>
    <cellStyle name="Comma 3 3 3 2 2 21" xfId="10904"/>
    <cellStyle name="Comma 3 3 3 2 2 22" xfId="10905"/>
    <cellStyle name="Comma 3 3 3 2 2 23" xfId="10906"/>
    <cellStyle name="Comma 3 3 3 2 2 24" xfId="10907"/>
    <cellStyle name="Comma 3 3 3 2 2 25" xfId="10908"/>
    <cellStyle name="Comma 3 3 3 2 2 26" xfId="10909"/>
    <cellStyle name="Comma 3 3 3 2 2 27" xfId="10910"/>
    <cellStyle name="Comma 3 3 3 2 2 28" xfId="10911"/>
    <cellStyle name="Comma 3 3 3 2 2 29" xfId="10912"/>
    <cellStyle name="Comma 3 3 3 2 2 3" xfId="10913"/>
    <cellStyle name="Comma 3 3 3 2 2 30" xfId="10914"/>
    <cellStyle name="Comma 3 3 3 2 2 31" xfId="10915"/>
    <cellStyle name="Comma 3 3 3 2 2 32" xfId="10916"/>
    <cellStyle name="Comma 3 3 3 2 2 33" xfId="10917"/>
    <cellStyle name="Comma 3 3 3 2 2 34" xfId="10918"/>
    <cellStyle name="Comma 3 3 3 2 2 35" xfId="10919"/>
    <cellStyle name="Comma 3 3 3 2 2 36" xfId="10920"/>
    <cellStyle name="Comma 3 3 3 2 2 37" xfId="10921"/>
    <cellStyle name="Comma 3 3 3 2 2 38" xfId="10922"/>
    <cellStyle name="Comma 3 3 3 2 2 39" xfId="10923"/>
    <cellStyle name="Comma 3 3 3 2 2 4" xfId="10924"/>
    <cellStyle name="Comma 3 3 3 2 2 40" xfId="10925"/>
    <cellStyle name="Comma 3 3 3 2 2 5" xfId="10926"/>
    <cellStyle name="Comma 3 3 3 2 2 6" xfId="10927"/>
    <cellStyle name="Comma 3 3 3 2 2 7" xfId="10928"/>
    <cellStyle name="Comma 3 3 3 2 2 8" xfId="10929"/>
    <cellStyle name="Comma 3 3 3 2 2 9" xfId="10930"/>
    <cellStyle name="Comma 3 3 3 2 20" xfId="10931"/>
    <cellStyle name="Comma 3 3 3 2 21" xfId="10932"/>
    <cellStyle name="Comma 3 3 3 2 22" xfId="10933"/>
    <cellStyle name="Comma 3 3 3 2 23" xfId="10934"/>
    <cellStyle name="Comma 3 3 3 2 24" xfId="10935"/>
    <cellStyle name="Comma 3 3 3 2 25" xfId="10936"/>
    <cellStyle name="Comma 3 3 3 2 26" xfId="10937"/>
    <cellStyle name="Comma 3 3 3 2 27" xfId="10938"/>
    <cellStyle name="Comma 3 3 3 2 28" xfId="10939"/>
    <cellStyle name="Comma 3 3 3 2 29" xfId="10940"/>
    <cellStyle name="Comma 3 3 3 2 3" xfId="10941"/>
    <cellStyle name="Comma 3 3 3 2 30" xfId="10942"/>
    <cellStyle name="Comma 3 3 3 2 31" xfId="10943"/>
    <cellStyle name="Comma 3 3 3 2 32" xfId="10944"/>
    <cellStyle name="Comma 3 3 3 2 33" xfId="10945"/>
    <cellStyle name="Comma 3 3 3 2 34" xfId="10946"/>
    <cellStyle name="Comma 3 3 3 2 35" xfId="10947"/>
    <cellStyle name="Comma 3 3 3 2 36" xfId="10948"/>
    <cellStyle name="Comma 3 3 3 2 37" xfId="10949"/>
    <cellStyle name="Comma 3 3 3 2 38" xfId="10950"/>
    <cellStyle name="Comma 3 3 3 2 39" xfId="10951"/>
    <cellStyle name="Comma 3 3 3 2 4" xfId="10952"/>
    <cellStyle name="Comma 3 3 3 2 40" xfId="10953"/>
    <cellStyle name="Comma 3 3 3 2 5" xfId="10954"/>
    <cellStyle name="Comma 3 3 3 2 6" xfId="10955"/>
    <cellStyle name="Comma 3 3 3 2 7" xfId="10956"/>
    <cellStyle name="Comma 3 3 3 2 8" xfId="10957"/>
    <cellStyle name="Comma 3 3 3 2 9" xfId="10958"/>
    <cellStyle name="Comma 3 3 3 2 9 10" xfId="10959"/>
    <cellStyle name="Comma 3 3 3 2 9 11" xfId="10960"/>
    <cellStyle name="Comma 3 3 3 2 9 12" xfId="10961"/>
    <cellStyle name="Comma 3 3 3 2 9 13" xfId="10962"/>
    <cellStyle name="Comma 3 3 3 2 9 14" xfId="10963"/>
    <cellStyle name="Comma 3 3 3 2 9 15" xfId="10964"/>
    <cellStyle name="Comma 3 3 3 2 9 16" xfId="10965"/>
    <cellStyle name="Comma 3 3 3 2 9 17" xfId="10966"/>
    <cellStyle name="Comma 3 3 3 2 9 18" xfId="10967"/>
    <cellStyle name="Comma 3 3 3 2 9 19" xfId="10968"/>
    <cellStyle name="Comma 3 3 3 2 9 2" xfId="10969"/>
    <cellStyle name="Comma 3 3 3 2 9 20" xfId="10970"/>
    <cellStyle name="Comma 3 3 3 2 9 21" xfId="10971"/>
    <cellStyle name="Comma 3 3 3 2 9 22" xfId="10972"/>
    <cellStyle name="Comma 3 3 3 2 9 3" xfId="10973"/>
    <cellStyle name="Comma 3 3 3 2 9 4" xfId="10974"/>
    <cellStyle name="Comma 3 3 3 2 9 5" xfId="10975"/>
    <cellStyle name="Comma 3 3 3 2 9 6" xfId="10976"/>
    <cellStyle name="Comma 3 3 3 2 9 7" xfId="10977"/>
    <cellStyle name="Comma 3 3 3 2 9 8" xfId="10978"/>
    <cellStyle name="Comma 3 3 3 2 9 9" xfId="10979"/>
    <cellStyle name="Comma 3 3 3 20" xfId="10980"/>
    <cellStyle name="Comma 3 3 3 21" xfId="10981"/>
    <cellStyle name="Comma 3 3 3 22" xfId="10982"/>
    <cellStyle name="Comma 3 3 3 23" xfId="10983"/>
    <cellStyle name="Comma 3 3 3 24" xfId="10984"/>
    <cellStyle name="Comma 3 3 3 25" xfId="10985"/>
    <cellStyle name="Comma 3 3 3 26" xfId="10986"/>
    <cellStyle name="Comma 3 3 3 27" xfId="10987"/>
    <cellStyle name="Comma 3 3 3 28" xfId="10988"/>
    <cellStyle name="Comma 3 3 3 29" xfId="10989"/>
    <cellStyle name="Comma 3 3 3 3" xfId="10990"/>
    <cellStyle name="Comma 3 3 3 30" xfId="10991"/>
    <cellStyle name="Comma 3 3 3 31" xfId="10992"/>
    <cellStyle name="Comma 3 3 3 32" xfId="10993"/>
    <cellStyle name="Comma 3 3 3 33" xfId="10994"/>
    <cellStyle name="Comma 3 3 3 34" xfId="10995"/>
    <cellStyle name="Comma 3 3 3 35" xfId="10996"/>
    <cellStyle name="Comma 3 3 3 36" xfId="10997"/>
    <cellStyle name="Comma 3 3 3 37" xfId="10998"/>
    <cellStyle name="Comma 3 3 3 38" xfId="10999"/>
    <cellStyle name="Comma 3 3 3 39" xfId="11000"/>
    <cellStyle name="Comma 3 3 3 4" xfId="11001"/>
    <cellStyle name="Comma 3 3 3 40" xfId="11002"/>
    <cellStyle name="Comma 3 3 3 41" xfId="11003"/>
    <cellStyle name="Comma 3 3 3 42" xfId="11004"/>
    <cellStyle name="Comma 3 3 3 43" xfId="11005"/>
    <cellStyle name="Comma 3 3 3 44" xfId="11006"/>
    <cellStyle name="Comma 3 3 3 45" xfId="11007"/>
    <cellStyle name="Comma 3 3 3 5" xfId="11008"/>
    <cellStyle name="Comma 3 3 3 6" xfId="11009"/>
    <cellStyle name="Comma 3 3 3 7" xfId="11010"/>
    <cellStyle name="Comma 3 3 3 8" xfId="11011"/>
    <cellStyle name="Comma 3 3 3 9" xfId="11012"/>
    <cellStyle name="Comma 3 3 30" xfId="11013"/>
    <cellStyle name="Comma 3 3 31" xfId="11014"/>
    <cellStyle name="Comma 3 3 32" xfId="11015"/>
    <cellStyle name="Comma 3 3 33" xfId="11016"/>
    <cellStyle name="Comma 3 3 34" xfId="11017"/>
    <cellStyle name="Comma 3 3 35" xfId="11018"/>
    <cellStyle name="Comma 3 3 36" xfId="11019"/>
    <cellStyle name="Comma 3 3 37" xfId="11020"/>
    <cellStyle name="Comma 3 3 38" xfId="11021"/>
    <cellStyle name="Comma 3 3 39" xfId="11022"/>
    <cellStyle name="Comma 3 3 4" xfId="11023"/>
    <cellStyle name="Comma 3 3 4 10" xfId="11024"/>
    <cellStyle name="Comma 3 3 4 11" xfId="11025"/>
    <cellStyle name="Comma 3 3 4 12" xfId="11026"/>
    <cellStyle name="Comma 3 3 4 13" xfId="11027"/>
    <cellStyle name="Comma 3 3 4 14" xfId="11028"/>
    <cellStyle name="Comma 3 3 4 15" xfId="11029"/>
    <cellStyle name="Comma 3 3 4 16" xfId="11030"/>
    <cellStyle name="Comma 3 3 4 17" xfId="11031"/>
    <cellStyle name="Comma 3 3 4 18" xfId="11032"/>
    <cellStyle name="Comma 3 3 4 19" xfId="11033"/>
    <cellStyle name="Comma 3 3 4 2" xfId="11034"/>
    <cellStyle name="Comma 3 3 4 2 10" xfId="11035"/>
    <cellStyle name="Comma 3 3 4 2 10 10" xfId="11036"/>
    <cellStyle name="Comma 3 3 4 2 10 11" xfId="11037"/>
    <cellStyle name="Comma 3 3 4 2 10 12" xfId="11038"/>
    <cellStyle name="Comma 3 3 4 2 10 13" xfId="11039"/>
    <cellStyle name="Comma 3 3 4 2 10 14" xfId="11040"/>
    <cellStyle name="Comma 3 3 4 2 10 15" xfId="11041"/>
    <cellStyle name="Comma 3 3 4 2 10 16" xfId="11042"/>
    <cellStyle name="Comma 3 3 4 2 10 17" xfId="11043"/>
    <cellStyle name="Comma 3 3 4 2 10 18" xfId="11044"/>
    <cellStyle name="Comma 3 3 4 2 10 19" xfId="11045"/>
    <cellStyle name="Comma 3 3 4 2 10 2" xfId="11046"/>
    <cellStyle name="Comma 3 3 4 2 10 20" xfId="11047"/>
    <cellStyle name="Comma 3 3 4 2 10 21" xfId="11048"/>
    <cellStyle name="Comma 3 3 4 2 10 22" xfId="11049"/>
    <cellStyle name="Comma 3 3 4 2 10 3" xfId="11050"/>
    <cellStyle name="Comma 3 3 4 2 10 4" xfId="11051"/>
    <cellStyle name="Comma 3 3 4 2 10 5" xfId="11052"/>
    <cellStyle name="Comma 3 3 4 2 10 6" xfId="11053"/>
    <cellStyle name="Comma 3 3 4 2 10 7" xfId="11054"/>
    <cellStyle name="Comma 3 3 4 2 10 8" xfId="11055"/>
    <cellStyle name="Comma 3 3 4 2 10 9" xfId="11056"/>
    <cellStyle name="Comma 3 3 4 2 11" xfId="11057"/>
    <cellStyle name="Comma 3 3 4 2 11 10" xfId="11058"/>
    <cellStyle name="Comma 3 3 4 2 11 11" xfId="11059"/>
    <cellStyle name="Comma 3 3 4 2 11 12" xfId="11060"/>
    <cellStyle name="Comma 3 3 4 2 11 13" xfId="11061"/>
    <cellStyle name="Comma 3 3 4 2 11 14" xfId="11062"/>
    <cellStyle name="Comma 3 3 4 2 11 15" xfId="11063"/>
    <cellStyle name="Comma 3 3 4 2 11 16" xfId="11064"/>
    <cellStyle name="Comma 3 3 4 2 11 17" xfId="11065"/>
    <cellStyle name="Comma 3 3 4 2 11 18" xfId="11066"/>
    <cellStyle name="Comma 3 3 4 2 11 19" xfId="11067"/>
    <cellStyle name="Comma 3 3 4 2 11 2" xfId="11068"/>
    <cellStyle name="Comma 3 3 4 2 11 20" xfId="11069"/>
    <cellStyle name="Comma 3 3 4 2 11 21" xfId="11070"/>
    <cellStyle name="Comma 3 3 4 2 11 22" xfId="11071"/>
    <cellStyle name="Comma 3 3 4 2 11 3" xfId="11072"/>
    <cellStyle name="Comma 3 3 4 2 11 4" xfId="11073"/>
    <cellStyle name="Comma 3 3 4 2 11 5" xfId="11074"/>
    <cellStyle name="Comma 3 3 4 2 11 6" xfId="11075"/>
    <cellStyle name="Comma 3 3 4 2 11 7" xfId="11076"/>
    <cellStyle name="Comma 3 3 4 2 11 8" xfId="11077"/>
    <cellStyle name="Comma 3 3 4 2 11 9" xfId="11078"/>
    <cellStyle name="Comma 3 3 4 2 12" xfId="11079"/>
    <cellStyle name="Comma 3 3 4 2 12 10" xfId="11080"/>
    <cellStyle name="Comma 3 3 4 2 12 11" xfId="11081"/>
    <cellStyle name="Comma 3 3 4 2 12 12" xfId="11082"/>
    <cellStyle name="Comma 3 3 4 2 12 13" xfId="11083"/>
    <cellStyle name="Comma 3 3 4 2 12 14" xfId="11084"/>
    <cellStyle name="Comma 3 3 4 2 12 15" xfId="11085"/>
    <cellStyle name="Comma 3 3 4 2 12 16" xfId="11086"/>
    <cellStyle name="Comma 3 3 4 2 12 17" xfId="11087"/>
    <cellStyle name="Comma 3 3 4 2 12 18" xfId="11088"/>
    <cellStyle name="Comma 3 3 4 2 12 19" xfId="11089"/>
    <cellStyle name="Comma 3 3 4 2 12 2" xfId="11090"/>
    <cellStyle name="Comma 3 3 4 2 12 20" xfId="11091"/>
    <cellStyle name="Comma 3 3 4 2 12 21" xfId="11092"/>
    <cellStyle name="Comma 3 3 4 2 12 22" xfId="11093"/>
    <cellStyle name="Comma 3 3 4 2 12 3" xfId="11094"/>
    <cellStyle name="Comma 3 3 4 2 12 4" xfId="11095"/>
    <cellStyle name="Comma 3 3 4 2 12 5" xfId="11096"/>
    <cellStyle name="Comma 3 3 4 2 12 6" xfId="11097"/>
    <cellStyle name="Comma 3 3 4 2 12 7" xfId="11098"/>
    <cellStyle name="Comma 3 3 4 2 12 8" xfId="11099"/>
    <cellStyle name="Comma 3 3 4 2 12 9" xfId="11100"/>
    <cellStyle name="Comma 3 3 4 2 13" xfId="11101"/>
    <cellStyle name="Comma 3 3 4 2 13 10" xfId="11102"/>
    <cellStyle name="Comma 3 3 4 2 13 11" xfId="11103"/>
    <cellStyle name="Comma 3 3 4 2 13 12" xfId="11104"/>
    <cellStyle name="Comma 3 3 4 2 13 13" xfId="11105"/>
    <cellStyle name="Comma 3 3 4 2 13 14" xfId="11106"/>
    <cellStyle name="Comma 3 3 4 2 13 15" xfId="11107"/>
    <cellStyle name="Comma 3 3 4 2 13 16" xfId="11108"/>
    <cellStyle name="Comma 3 3 4 2 13 17" xfId="11109"/>
    <cellStyle name="Comma 3 3 4 2 13 18" xfId="11110"/>
    <cellStyle name="Comma 3 3 4 2 13 19" xfId="11111"/>
    <cellStyle name="Comma 3 3 4 2 13 2" xfId="11112"/>
    <cellStyle name="Comma 3 3 4 2 13 20" xfId="11113"/>
    <cellStyle name="Comma 3 3 4 2 13 21" xfId="11114"/>
    <cellStyle name="Comma 3 3 4 2 13 22" xfId="11115"/>
    <cellStyle name="Comma 3 3 4 2 13 3" xfId="11116"/>
    <cellStyle name="Comma 3 3 4 2 13 4" xfId="11117"/>
    <cellStyle name="Comma 3 3 4 2 13 5" xfId="11118"/>
    <cellStyle name="Comma 3 3 4 2 13 6" xfId="11119"/>
    <cellStyle name="Comma 3 3 4 2 13 7" xfId="11120"/>
    <cellStyle name="Comma 3 3 4 2 13 8" xfId="11121"/>
    <cellStyle name="Comma 3 3 4 2 13 9" xfId="11122"/>
    <cellStyle name="Comma 3 3 4 2 14" xfId="11123"/>
    <cellStyle name="Comma 3 3 4 2 14 10" xfId="11124"/>
    <cellStyle name="Comma 3 3 4 2 14 11" xfId="11125"/>
    <cellStyle name="Comma 3 3 4 2 14 12" xfId="11126"/>
    <cellStyle name="Comma 3 3 4 2 14 13" xfId="11127"/>
    <cellStyle name="Comma 3 3 4 2 14 14" xfId="11128"/>
    <cellStyle name="Comma 3 3 4 2 14 15" xfId="11129"/>
    <cellStyle name="Comma 3 3 4 2 14 16" xfId="11130"/>
    <cellStyle name="Comma 3 3 4 2 14 17" xfId="11131"/>
    <cellStyle name="Comma 3 3 4 2 14 18" xfId="11132"/>
    <cellStyle name="Comma 3 3 4 2 14 19" xfId="11133"/>
    <cellStyle name="Comma 3 3 4 2 14 2" xfId="11134"/>
    <cellStyle name="Comma 3 3 4 2 14 20" xfId="11135"/>
    <cellStyle name="Comma 3 3 4 2 14 21" xfId="11136"/>
    <cellStyle name="Comma 3 3 4 2 14 22" xfId="11137"/>
    <cellStyle name="Comma 3 3 4 2 14 3" xfId="11138"/>
    <cellStyle name="Comma 3 3 4 2 14 4" xfId="11139"/>
    <cellStyle name="Comma 3 3 4 2 14 5" xfId="11140"/>
    <cellStyle name="Comma 3 3 4 2 14 6" xfId="11141"/>
    <cellStyle name="Comma 3 3 4 2 14 7" xfId="11142"/>
    <cellStyle name="Comma 3 3 4 2 14 8" xfId="11143"/>
    <cellStyle name="Comma 3 3 4 2 14 9" xfId="11144"/>
    <cellStyle name="Comma 3 3 4 2 15" xfId="11145"/>
    <cellStyle name="Comma 3 3 4 2 15 10" xfId="11146"/>
    <cellStyle name="Comma 3 3 4 2 15 11" xfId="11147"/>
    <cellStyle name="Comma 3 3 4 2 15 12" xfId="11148"/>
    <cellStyle name="Comma 3 3 4 2 15 13" xfId="11149"/>
    <cellStyle name="Comma 3 3 4 2 15 14" xfId="11150"/>
    <cellStyle name="Comma 3 3 4 2 15 15" xfId="11151"/>
    <cellStyle name="Comma 3 3 4 2 15 16" xfId="11152"/>
    <cellStyle name="Comma 3 3 4 2 15 17" xfId="11153"/>
    <cellStyle name="Comma 3 3 4 2 15 18" xfId="11154"/>
    <cellStyle name="Comma 3 3 4 2 15 19" xfId="11155"/>
    <cellStyle name="Comma 3 3 4 2 15 2" xfId="11156"/>
    <cellStyle name="Comma 3 3 4 2 15 20" xfId="11157"/>
    <cellStyle name="Comma 3 3 4 2 15 21" xfId="11158"/>
    <cellStyle name="Comma 3 3 4 2 15 22" xfId="11159"/>
    <cellStyle name="Comma 3 3 4 2 15 3" xfId="11160"/>
    <cellStyle name="Comma 3 3 4 2 15 4" xfId="11161"/>
    <cellStyle name="Comma 3 3 4 2 15 5" xfId="11162"/>
    <cellStyle name="Comma 3 3 4 2 15 6" xfId="11163"/>
    <cellStyle name="Comma 3 3 4 2 15 7" xfId="11164"/>
    <cellStyle name="Comma 3 3 4 2 15 8" xfId="11165"/>
    <cellStyle name="Comma 3 3 4 2 15 9" xfId="11166"/>
    <cellStyle name="Comma 3 3 4 2 16" xfId="11167"/>
    <cellStyle name="Comma 3 3 4 2 16 10" xfId="11168"/>
    <cellStyle name="Comma 3 3 4 2 16 11" xfId="11169"/>
    <cellStyle name="Comma 3 3 4 2 16 12" xfId="11170"/>
    <cellStyle name="Comma 3 3 4 2 16 13" xfId="11171"/>
    <cellStyle name="Comma 3 3 4 2 16 14" xfId="11172"/>
    <cellStyle name="Comma 3 3 4 2 16 15" xfId="11173"/>
    <cellStyle name="Comma 3 3 4 2 16 16" xfId="11174"/>
    <cellStyle name="Comma 3 3 4 2 16 17" xfId="11175"/>
    <cellStyle name="Comma 3 3 4 2 16 18" xfId="11176"/>
    <cellStyle name="Comma 3 3 4 2 16 19" xfId="11177"/>
    <cellStyle name="Comma 3 3 4 2 16 2" xfId="11178"/>
    <cellStyle name="Comma 3 3 4 2 16 20" xfId="11179"/>
    <cellStyle name="Comma 3 3 4 2 16 21" xfId="11180"/>
    <cellStyle name="Comma 3 3 4 2 16 22" xfId="11181"/>
    <cellStyle name="Comma 3 3 4 2 16 3" xfId="11182"/>
    <cellStyle name="Comma 3 3 4 2 16 4" xfId="11183"/>
    <cellStyle name="Comma 3 3 4 2 16 5" xfId="11184"/>
    <cellStyle name="Comma 3 3 4 2 16 6" xfId="11185"/>
    <cellStyle name="Comma 3 3 4 2 16 7" xfId="11186"/>
    <cellStyle name="Comma 3 3 4 2 16 8" xfId="11187"/>
    <cellStyle name="Comma 3 3 4 2 16 9" xfId="11188"/>
    <cellStyle name="Comma 3 3 4 2 17" xfId="11189"/>
    <cellStyle name="Comma 3 3 4 2 17 10" xfId="11190"/>
    <cellStyle name="Comma 3 3 4 2 17 11" xfId="11191"/>
    <cellStyle name="Comma 3 3 4 2 17 12" xfId="11192"/>
    <cellStyle name="Comma 3 3 4 2 17 13" xfId="11193"/>
    <cellStyle name="Comma 3 3 4 2 17 14" xfId="11194"/>
    <cellStyle name="Comma 3 3 4 2 17 15" xfId="11195"/>
    <cellStyle name="Comma 3 3 4 2 17 16" xfId="11196"/>
    <cellStyle name="Comma 3 3 4 2 17 17" xfId="11197"/>
    <cellStyle name="Comma 3 3 4 2 17 18" xfId="11198"/>
    <cellStyle name="Comma 3 3 4 2 17 19" xfId="11199"/>
    <cellStyle name="Comma 3 3 4 2 17 2" xfId="11200"/>
    <cellStyle name="Comma 3 3 4 2 17 20" xfId="11201"/>
    <cellStyle name="Comma 3 3 4 2 17 21" xfId="11202"/>
    <cellStyle name="Comma 3 3 4 2 17 22" xfId="11203"/>
    <cellStyle name="Comma 3 3 4 2 17 3" xfId="11204"/>
    <cellStyle name="Comma 3 3 4 2 17 4" xfId="11205"/>
    <cellStyle name="Comma 3 3 4 2 17 5" xfId="11206"/>
    <cellStyle name="Comma 3 3 4 2 17 6" xfId="11207"/>
    <cellStyle name="Comma 3 3 4 2 17 7" xfId="11208"/>
    <cellStyle name="Comma 3 3 4 2 17 8" xfId="11209"/>
    <cellStyle name="Comma 3 3 4 2 17 9" xfId="11210"/>
    <cellStyle name="Comma 3 3 4 2 18" xfId="11211"/>
    <cellStyle name="Comma 3 3 4 2 18 10" xfId="11212"/>
    <cellStyle name="Comma 3 3 4 2 18 11" xfId="11213"/>
    <cellStyle name="Comma 3 3 4 2 18 12" xfId="11214"/>
    <cellStyle name="Comma 3 3 4 2 18 13" xfId="11215"/>
    <cellStyle name="Comma 3 3 4 2 18 14" xfId="11216"/>
    <cellStyle name="Comma 3 3 4 2 18 15" xfId="11217"/>
    <cellStyle name="Comma 3 3 4 2 18 16" xfId="11218"/>
    <cellStyle name="Comma 3 3 4 2 18 17" xfId="11219"/>
    <cellStyle name="Comma 3 3 4 2 18 18" xfId="11220"/>
    <cellStyle name="Comma 3 3 4 2 18 19" xfId="11221"/>
    <cellStyle name="Comma 3 3 4 2 18 2" xfId="11222"/>
    <cellStyle name="Comma 3 3 4 2 18 20" xfId="11223"/>
    <cellStyle name="Comma 3 3 4 2 18 21" xfId="11224"/>
    <cellStyle name="Comma 3 3 4 2 18 22" xfId="11225"/>
    <cellStyle name="Comma 3 3 4 2 18 3" xfId="11226"/>
    <cellStyle name="Comma 3 3 4 2 18 4" xfId="11227"/>
    <cellStyle name="Comma 3 3 4 2 18 5" xfId="11228"/>
    <cellStyle name="Comma 3 3 4 2 18 6" xfId="11229"/>
    <cellStyle name="Comma 3 3 4 2 18 7" xfId="11230"/>
    <cellStyle name="Comma 3 3 4 2 18 8" xfId="11231"/>
    <cellStyle name="Comma 3 3 4 2 18 9" xfId="11232"/>
    <cellStyle name="Comma 3 3 4 2 19" xfId="11233"/>
    <cellStyle name="Comma 3 3 4 2 19 10" xfId="11234"/>
    <cellStyle name="Comma 3 3 4 2 19 11" xfId="11235"/>
    <cellStyle name="Comma 3 3 4 2 19 12" xfId="11236"/>
    <cellStyle name="Comma 3 3 4 2 19 13" xfId="11237"/>
    <cellStyle name="Comma 3 3 4 2 19 14" xfId="11238"/>
    <cellStyle name="Comma 3 3 4 2 19 15" xfId="11239"/>
    <cellStyle name="Comma 3 3 4 2 19 16" xfId="11240"/>
    <cellStyle name="Comma 3 3 4 2 19 17" xfId="11241"/>
    <cellStyle name="Comma 3 3 4 2 19 18" xfId="11242"/>
    <cellStyle name="Comma 3 3 4 2 19 19" xfId="11243"/>
    <cellStyle name="Comma 3 3 4 2 19 2" xfId="11244"/>
    <cellStyle name="Comma 3 3 4 2 19 20" xfId="11245"/>
    <cellStyle name="Comma 3 3 4 2 19 21" xfId="11246"/>
    <cellStyle name="Comma 3 3 4 2 19 22" xfId="11247"/>
    <cellStyle name="Comma 3 3 4 2 19 3" xfId="11248"/>
    <cellStyle name="Comma 3 3 4 2 19 4" xfId="11249"/>
    <cellStyle name="Comma 3 3 4 2 19 5" xfId="11250"/>
    <cellStyle name="Comma 3 3 4 2 19 6" xfId="11251"/>
    <cellStyle name="Comma 3 3 4 2 19 7" xfId="11252"/>
    <cellStyle name="Comma 3 3 4 2 19 8" xfId="11253"/>
    <cellStyle name="Comma 3 3 4 2 19 9" xfId="11254"/>
    <cellStyle name="Comma 3 3 4 2 2" xfId="11255"/>
    <cellStyle name="Comma 3 3 4 2 20" xfId="11256"/>
    <cellStyle name="Comma 3 3 4 2 21" xfId="11257"/>
    <cellStyle name="Comma 3 3 4 2 22" xfId="11258"/>
    <cellStyle name="Comma 3 3 4 2 23" xfId="11259"/>
    <cellStyle name="Comma 3 3 4 2 24" xfId="11260"/>
    <cellStyle name="Comma 3 3 4 2 25" xfId="11261"/>
    <cellStyle name="Comma 3 3 4 2 26" xfId="11262"/>
    <cellStyle name="Comma 3 3 4 2 27" xfId="11263"/>
    <cellStyle name="Comma 3 3 4 2 28" xfId="11264"/>
    <cellStyle name="Comma 3 3 4 2 29" xfId="11265"/>
    <cellStyle name="Comma 3 3 4 2 3" xfId="11266"/>
    <cellStyle name="Comma 3 3 4 2 30" xfId="11267"/>
    <cellStyle name="Comma 3 3 4 2 31" xfId="11268"/>
    <cellStyle name="Comma 3 3 4 2 32" xfId="11269"/>
    <cellStyle name="Comma 3 3 4 2 33" xfId="11270"/>
    <cellStyle name="Comma 3 3 4 2 34" xfId="11271"/>
    <cellStyle name="Comma 3 3 4 2 35" xfId="11272"/>
    <cellStyle name="Comma 3 3 4 2 36" xfId="11273"/>
    <cellStyle name="Comma 3 3 4 2 37" xfId="11274"/>
    <cellStyle name="Comma 3 3 4 2 38" xfId="11275"/>
    <cellStyle name="Comma 3 3 4 2 39" xfId="11276"/>
    <cellStyle name="Comma 3 3 4 2 4" xfId="11277"/>
    <cellStyle name="Comma 3 3 4 2 40" xfId="11278"/>
    <cellStyle name="Comma 3 3 4 2 5" xfId="11279"/>
    <cellStyle name="Comma 3 3 4 2 6" xfId="11280"/>
    <cellStyle name="Comma 3 3 4 2 7" xfId="11281"/>
    <cellStyle name="Comma 3 3 4 2 8" xfId="11282"/>
    <cellStyle name="Comma 3 3 4 2 9" xfId="11283"/>
    <cellStyle name="Comma 3 3 4 2 9 10" xfId="11284"/>
    <cellStyle name="Comma 3 3 4 2 9 11" xfId="11285"/>
    <cellStyle name="Comma 3 3 4 2 9 12" xfId="11286"/>
    <cellStyle name="Comma 3 3 4 2 9 13" xfId="11287"/>
    <cellStyle name="Comma 3 3 4 2 9 14" xfId="11288"/>
    <cellStyle name="Comma 3 3 4 2 9 15" xfId="11289"/>
    <cellStyle name="Comma 3 3 4 2 9 16" xfId="11290"/>
    <cellStyle name="Comma 3 3 4 2 9 17" xfId="11291"/>
    <cellStyle name="Comma 3 3 4 2 9 18" xfId="11292"/>
    <cellStyle name="Comma 3 3 4 2 9 19" xfId="11293"/>
    <cellStyle name="Comma 3 3 4 2 9 2" xfId="11294"/>
    <cellStyle name="Comma 3 3 4 2 9 20" xfId="11295"/>
    <cellStyle name="Comma 3 3 4 2 9 21" xfId="11296"/>
    <cellStyle name="Comma 3 3 4 2 9 22" xfId="11297"/>
    <cellStyle name="Comma 3 3 4 2 9 3" xfId="11298"/>
    <cellStyle name="Comma 3 3 4 2 9 4" xfId="11299"/>
    <cellStyle name="Comma 3 3 4 2 9 5" xfId="11300"/>
    <cellStyle name="Comma 3 3 4 2 9 6" xfId="11301"/>
    <cellStyle name="Comma 3 3 4 2 9 7" xfId="11302"/>
    <cellStyle name="Comma 3 3 4 2 9 8" xfId="11303"/>
    <cellStyle name="Comma 3 3 4 2 9 9" xfId="11304"/>
    <cellStyle name="Comma 3 3 4 20" xfId="11305"/>
    <cellStyle name="Comma 3 3 4 21" xfId="11306"/>
    <cellStyle name="Comma 3 3 4 22" xfId="11307"/>
    <cellStyle name="Comma 3 3 4 23" xfId="11308"/>
    <cellStyle name="Comma 3 3 4 24" xfId="11309"/>
    <cellStyle name="Comma 3 3 4 25" xfId="11310"/>
    <cellStyle name="Comma 3 3 4 26" xfId="11311"/>
    <cellStyle name="Comma 3 3 4 27" xfId="11312"/>
    <cellStyle name="Comma 3 3 4 28" xfId="11313"/>
    <cellStyle name="Comma 3 3 4 29" xfId="11314"/>
    <cellStyle name="Comma 3 3 4 3" xfId="11315"/>
    <cellStyle name="Comma 3 3 4 30" xfId="11316"/>
    <cellStyle name="Comma 3 3 4 31" xfId="11317"/>
    <cellStyle name="Comma 3 3 4 32" xfId="11318"/>
    <cellStyle name="Comma 3 3 4 33" xfId="11319"/>
    <cellStyle name="Comma 3 3 4 34" xfId="11320"/>
    <cellStyle name="Comma 3 3 4 35" xfId="11321"/>
    <cellStyle name="Comma 3 3 4 36" xfId="11322"/>
    <cellStyle name="Comma 3 3 4 37" xfId="11323"/>
    <cellStyle name="Comma 3 3 4 38" xfId="11324"/>
    <cellStyle name="Comma 3 3 4 39" xfId="11325"/>
    <cellStyle name="Comma 3 3 4 4" xfId="11326"/>
    <cellStyle name="Comma 3 3 4 40" xfId="11327"/>
    <cellStyle name="Comma 3 3 4 5" xfId="11328"/>
    <cellStyle name="Comma 3 3 4 6" xfId="11329"/>
    <cellStyle name="Comma 3 3 4 7" xfId="11330"/>
    <cellStyle name="Comma 3 3 4 8" xfId="11331"/>
    <cellStyle name="Comma 3 3 4 9" xfId="11332"/>
    <cellStyle name="Comma 3 3 40" xfId="11333"/>
    <cellStyle name="Comma 3 3 41" xfId="11334"/>
    <cellStyle name="Comma 3 3 42" xfId="11335"/>
    <cellStyle name="Comma 3 3 43" xfId="11336"/>
    <cellStyle name="Comma 3 3 44" xfId="11337"/>
    <cellStyle name="Comma 3 3 45" xfId="11338"/>
    <cellStyle name="Comma 3 3 46" xfId="11339"/>
    <cellStyle name="Comma 3 3 5" xfId="11340"/>
    <cellStyle name="Comma 3 3 5 10" xfId="11341"/>
    <cellStyle name="Comma 3 3 5 10 10" xfId="11342"/>
    <cellStyle name="Comma 3 3 5 10 11" xfId="11343"/>
    <cellStyle name="Comma 3 3 5 10 12" xfId="11344"/>
    <cellStyle name="Comma 3 3 5 10 13" xfId="11345"/>
    <cellStyle name="Comma 3 3 5 10 14" xfId="11346"/>
    <cellStyle name="Comma 3 3 5 10 15" xfId="11347"/>
    <cellStyle name="Comma 3 3 5 10 16" xfId="11348"/>
    <cellStyle name="Comma 3 3 5 10 17" xfId="11349"/>
    <cellStyle name="Comma 3 3 5 10 18" xfId="11350"/>
    <cellStyle name="Comma 3 3 5 10 19" xfId="11351"/>
    <cellStyle name="Comma 3 3 5 10 2" xfId="11352"/>
    <cellStyle name="Comma 3 3 5 10 20" xfId="11353"/>
    <cellStyle name="Comma 3 3 5 10 21" xfId="11354"/>
    <cellStyle name="Comma 3 3 5 10 22" xfId="11355"/>
    <cellStyle name="Comma 3 3 5 10 3" xfId="11356"/>
    <cellStyle name="Comma 3 3 5 10 4" xfId="11357"/>
    <cellStyle name="Comma 3 3 5 10 5" xfId="11358"/>
    <cellStyle name="Comma 3 3 5 10 6" xfId="11359"/>
    <cellStyle name="Comma 3 3 5 10 7" xfId="11360"/>
    <cellStyle name="Comma 3 3 5 10 8" xfId="11361"/>
    <cellStyle name="Comma 3 3 5 10 9" xfId="11362"/>
    <cellStyle name="Comma 3 3 5 11" xfId="11363"/>
    <cellStyle name="Comma 3 3 5 11 10" xfId="11364"/>
    <cellStyle name="Comma 3 3 5 11 11" xfId="11365"/>
    <cellStyle name="Comma 3 3 5 11 12" xfId="11366"/>
    <cellStyle name="Comma 3 3 5 11 13" xfId="11367"/>
    <cellStyle name="Comma 3 3 5 11 14" xfId="11368"/>
    <cellStyle name="Comma 3 3 5 11 15" xfId="11369"/>
    <cellStyle name="Comma 3 3 5 11 16" xfId="11370"/>
    <cellStyle name="Comma 3 3 5 11 17" xfId="11371"/>
    <cellStyle name="Comma 3 3 5 11 18" xfId="11372"/>
    <cellStyle name="Comma 3 3 5 11 19" xfId="11373"/>
    <cellStyle name="Comma 3 3 5 11 2" xfId="11374"/>
    <cellStyle name="Comma 3 3 5 11 20" xfId="11375"/>
    <cellStyle name="Comma 3 3 5 11 21" xfId="11376"/>
    <cellStyle name="Comma 3 3 5 11 22" xfId="11377"/>
    <cellStyle name="Comma 3 3 5 11 3" xfId="11378"/>
    <cellStyle name="Comma 3 3 5 11 4" xfId="11379"/>
    <cellStyle name="Comma 3 3 5 11 5" xfId="11380"/>
    <cellStyle name="Comma 3 3 5 11 6" xfId="11381"/>
    <cellStyle name="Comma 3 3 5 11 7" xfId="11382"/>
    <cellStyle name="Comma 3 3 5 11 8" xfId="11383"/>
    <cellStyle name="Comma 3 3 5 11 9" xfId="11384"/>
    <cellStyle name="Comma 3 3 5 12" xfId="11385"/>
    <cellStyle name="Comma 3 3 5 12 10" xfId="11386"/>
    <cellStyle name="Comma 3 3 5 12 11" xfId="11387"/>
    <cellStyle name="Comma 3 3 5 12 12" xfId="11388"/>
    <cellStyle name="Comma 3 3 5 12 13" xfId="11389"/>
    <cellStyle name="Comma 3 3 5 12 14" xfId="11390"/>
    <cellStyle name="Comma 3 3 5 12 15" xfId="11391"/>
    <cellStyle name="Comma 3 3 5 12 16" xfId="11392"/>
    <cellStyle name="Comma 3 3 5 12 17" xfId="11393"/>
    <cellStyle name="Comma 3 3 5 12 18" xfId="11394"/>
    <cellStyle name="Comma 3 3 5 12 19" xfId="11395"/>
    <cellStyle name="Comma 3 3 5 12 2" xfId="11396"/>
    <cellStyle name="Comma 3 3 5 12 20" xfId="11397"/>
    <cellStyle name="Comma 3 3 5 12 21" xfId="11398"/>
    <cellStyle name="Comma 3 3 5 12 22" xfId="11399"/>
    <cellStyle name="Comma 3 3 5 12 3" xfId="11400"/>
    <cellStyle name="Comma 3 3 5 12 4" xfId="11401"/>
    <cellStyle name="Comma 3 3 5 12 5" xfId="11402"/>
    <cellStyle name="Comma 3 3 5 12 6" xfId="11403"/>
    <cellStyle name="Comma 3 3 5 12 7" xfId="11404"/>
    <cellStyle name="Comma 3 3 5 12 8" xfId="11405"/>
    <cellStyle name="Comma 3 3 5 12 9" xfId="11406"/>
    <cellStyle name="Comma 3 3 5 13" xfId="11407"/>
    <cellStyle name="Comma 3 3 5 14" xfId="11408"/>
    <cellStyle name="Comma 3 3 5 15" xfId="11409"/>
    <cellStyle name="Comma 3 3 5 16" xfId="11410"/>
    <cellStyle name="Comma 3 3 5 17" xfId="11411"/>
    <cellStyle name="Comma 3 3 5 18" xfId="11412"/>
    <cellStyle name="Comma 3 3 5 19" xfId="11413"/>
    <cellStyle name="Comma 3 3 5 2" xfId="11414"/>
    <cellStyle name="Comma 3 3 5 2 10" xfId="11415"/>
    <cellStyle name="Comma 3 3 5 2 11" xfId="11416"/>
    <cellStyle name="Comma 3 3 5 2 12" xfId="11417"/>
    <cellStyle name="Comma 3 3 5 2 13" xfId="11418"/>
    <cellStyle name="Comma 3 3 5 2 14" xfId="11419"/>
    <cellStyle name="Comma 3 3 5 2 15" xfId="11420"/>
    <cellStyle name="Comma 3 3 5 2 16" xfId="11421"/>
    <cellStyle name="Comma 3 3 5 2 17" xfId="11422"/>
    <cellStyle name="Comma 3 3 5 2 18" xfId="11423"/>
    <cellStyle name="Comma 3 3 5 2 19" xfId="11424"/>
    <cellStyle name="Comma 3 3 5 2 2" xfId="11425"/>
    <cellStyle name="Comma 3 3 5 2 20" xfId="11426"/>
    <cellStyle name="Comma 3 3 5 2 21" xfId="11427"/>
    <cellStyle name="Comma 3 3 5 2 22" xfId="11428"/>
    <cellStyle name="Comma 3 3 5 2 3" xfId="11429"/>
    <cellStyle name="Comma 3 3 5 2 4" xfId="11430"/>
    <cellStyle name="Comma 3 3 5 2 5" xfId="11431"/>
    <cellStyle name="Comma 3 3 5 2 6" xfId="11432"/>
    <cellStyle name="Comma 3 3 5 2 7" xfId="11433"/>
    <cellStyle name="Comma 3 3 5 2 8" xfId="11434"/>
    <cellStyle name="Comma 3 3 5 2 9" xfId="11435"/>
    <cellStyle name="Comma 3 3 5 20" xfId="11436"/>
    <cellStyle name="Comma 3 3 5 21" xfId="11437"/>
    <cellStyle name="Comma 3 3 5 22" xfId="11438"/>
    <cellStyle name="Comma 3 3 5 23" xfId="11439"/>
    <cellStyle name="Comma 3 3 5 24" xfId="11440"/>
    <cellStyle name="Comma 3 3 5 25" xfId="11441"/>
    <cellStyle name="Comma 3 3 5 26" xfId="11442"/>
    <cellStyle name="Comma 3 3 5 27" xfId="11443"/>
    <cellStyle name="Comma 3 3 5 28" xfId="11444"/>
    <cellStyle name="Comma 3 3 5 29" xfId="11445"/>
    <cellStyle name="Comma 3 3 5 3" xfId="11446"/>
    <cellStyle name="Comma 3 3 5 3 10" xfId="11447"/>
    <cellStyle name="Comma 3 3 5 3 11" xfId="11448"/>
    <cellStyle name="Comma 3 3 5 3 12" xfId="11449"/>
    <cellStyle name="Comma 3 3 5 3 13" xfId="11450"/>
    <cellStyle name="Comma 3 3 5 3 14" xfId="11451"/>
    <cellStyle name="Comma 3 3 5 3 15" xfId="11452"/>
    <cellStyle name="Comma 3 3 5 3 16" xfId="11453"/>
    <cellStyle name="Comma 3 3 5 3 17" xfId="11454"/>
    <cellStyle name="Comma 3 3 5 3 18" xfId="11455"/>
    <cellStyle name="Comma 3 3 5 3 19" xfId="11456"/>
    <cellStyle name="Comma 3 3 5 3 2" xfId="11457"/>
    <cellStyle name="Comma 3 3 5 3 20" xfId="11458"/>
    <cellStyle name="Comma 3 3 5 3 21" xfId="11459"/>
    <cellStyle name="Comma 3 3 5 3 22" xfId="11460"/>
    <cellStyle name="Comma 3 3 5 3 3" xfId="11461"/>
    <cellStyle name="Comma 3 3 5 3 4" xfId="11462"/>
    <cellStyle name="Comma 3 3 5 3 5" xfId="11463"/>
    <cellStyle name="Comma 3 3 5 3 6" xfId="11464"/>
    <cellStyle name="Comma 3 3 5 3 7" xfId="11465"/>
    <cellStyle name="Comma 3 3 5 3 8" xfId="11466"/>
    <cellStyle name="Comma 3 3 5 3 9" xfId="11467"/>
    <cellStyle name="Comma 3 3 5 30" xfId="11468"/>
    <cellStyle name="Comma 3 3 5 31" xfId="11469"/>
    <cellStyle name="Comma 3 3 5 32" xfId="11470"/>
    <cellStyle name="Comma 3 3 5 33" xfId="11471"/>
    <cellStyle name="Comma 3 3 5 4" xfId="11472"/>
    <cellStyle name="Comma 3 3 5 4 10" xfId="11473"/>
    <cellStyle name="Comma 3 3 5 4 11" xfId="11474"/>
    <cellStyle name="Comma 3 3 5 4 12" xfId="11475"/>
    <cellStyle name="Comma 3 3 5 4 13" xfId="11476"/>
    <cellStyle name="Comma 3 3 5 4 14" xfId="11477"/>
    <cellStyle name="Comma 3 3 5 4 15" xfId="11478"/>
    <cellStyle name="Comma 3 3 5 4 16" xfId="11479"/>
    <cellStyle name="Comma 3 3 5 4 17" xfId="11480"/>
    <cellStyle name="Comma 3 3 5 4 18" xfId="11481"/>
    <cellStyle name="Comma 3 3 5 4 19" xfId="11482"/>
    <cellStyle name="Comma 3 3 5 4 2" xfId="11483"/>
    <cellStyle name="Comma 3 3 5 4 20" xfId="11484"/>
    <cellStyle name="Comma 3 3 5 4 21" xfId="11485"/>
    <cellStyle name="Comma 3 3 5 4 22" xfId="11486"/>
    <cellStyle name="Comma 3 3 5 4 3" xfId="11487"/>
    <cellStyle name="Comma 3 3 5 4 4" xfId="11488"/>
    <cellStyle name="Comma 3 3 5 4 5" xfId="11489"/>
    <cellStyle name="Comma 3 3 5 4 6" xfId="11490"/>
    <cellStyle name="Comma 3 3 5 4 7" xfId="11491"/>
    <cellStyle name="Comma 3 3 5 4 8" xfId="11492"/>
    <cellStyle name="Comma 3 3 5 4 9" xfId="11493"/>
    <cellStyle name="Comma 3 3 5 5" xfId="11494"/>
    <cellStyle name="Comma 3 3 5 5 10" xfId="11495"/>
    <cellStyle name="Comma 3 3 5 5 11" xfId="11496"/>
    <cellStyle name="Comma 3 3 5 5 12" xfId="11497"/>
    <cellStyle name="Comma 3 3 5 5 13" xfId="11498"/>
    <cellStyle name="Comma 3 3 5 5 14" xfId="11499"/>
    <cellStyle name="Comma 3 3 5 5 15" xfId="11500"/>
    <cellStyle name="Comma 3 3 5 5 16" xfId="11501"/>
    <cellStyle name="Comma 3 3 5 5 17" xfId="11502"/>
    <cellStyle name="Comma 3 3 5 5 18" xfId="11503"/>
    <cellStyle name="Comma 3 3 5 5 19" xfId="11504"/>
    <cellStyle name="Comma 3 3 5 5 2" xfId="11505"/>
    <cellStyle name="Comma 3 3 5 5 20" xfId="11506"/>
    <cellStyle name="Comma 3 3 5 5 21" xfId="11507"/>
    <cellStyle name="Comma 3 3 5 5 22" xfId="11508"/>
    <cellStyle name="Comma 3 3 5 5 3" xfId="11509"/>
    <cellStyle name="Comma 3 3 5 5 4" xfId="11510"/>
    <cellStyle name="Comma 3 3 5 5 5" xfId="11511"/>
    <cellStyle name="Comma 3 3 5 5 6" xfId="11512"/>
    <cellStyle name="Comma 3 3 5 5 7" xfId="11513"/>
    <cellStyle name="Comma 3 3 5 5 8" xfId="11514"/>
    <cellStyle name="Comma 3 3 5 5 9" xfId="11515"/>
    <cellStyle name="Comma 3 3 5 6" xfId="11516"/>
    <cellStyle name="Comma 3 3 5 6 10" xfId="11517"/>
    <cellStyle name="Comma 3 3 5 6 11" xfId="11518"/>
    <cellStyle name="Comma 3 3 5 6 12" xfId="11519"/>
    <cellStyle name="Comma 3 3 5 6 13" xfId="11520"/>
    <cellStyle name="Comma 3 3 5 6 14" xfId="11521"/>
    <cellStyle name="Comma 3 3 5 6 15" xfId="11522"/>
    <cellStyle name="Comma 3 3 5 6 16" xfId="11523"/>
    <cellStyle name="Comma 3 3 5 6 17" xfId="11524"/>
    <cellStyle name="Comma 3 3 5 6 18" xfId="11525"/>
    <cellStyle name="Comma 3 3 5 6 19" xfId="11526"/>
    <cellStyle name="Comma 3 3 5 6 2" xfId="11527"/>
    <cellStyle name="Comma 3 3 5 6 20" xfId="11528"/>
    <cellStyle name="Comma 3 3 5 6 21" xfId="11529"/>
    <cellStyle name="Comma 3 3 5 6 22" xfId="11530"/>
    <cellStyle name="Comma 3 3 5 6 3" xfId="11531"/>
    <cellStyle name="Comma 3 3 5 6 4" xfId="11532"/>
    <cellStyle name="Comma 3 3 5 6 5" xfId="11533"/>
    <cellStyle name="Comma 3 3 5 6 6" xfId="11534"/>
    <cellStyle name="Comma 3 3 5 6 7" xfId="11535"/>
    <cellStyle name="Comma 3 3 5 6 8" xfId="11536"/>
    <cellStyle name="Comma 3 3 5 6 9" xfId="11537"/>
    <cellStyle name="Comma 3 3 5 7" xfId="11538"/>
    <cellStyle name="Comma 3 3 5 7 10" xfId="11539"/>
    <cellStyle name="Comma 3 3 5 7 11" xfId="11540"/>
    <cellStyle name="Comma 3 3 5 7 12" xfId="11541"/>
    <cellStyle name="Comma 3 3 5 7 13" xfId="11542"/>
    <cellStyle name="Comma 3 3 5 7 14" xfId="11543"/>
    <cellStyle name="Comma 3 3 5 7 15" xfId="11544"/>
    <cellStyle name="Comma 3 3 5 7 16" xfId="11545"/>
    <cellStyle name="Comma 3 3 5 7 17" xfId="11546"/>
    <cellStyle name="Comma 3 3 5 7 18" xfId="11547"/>
    <cellStyle name="Comma 3 3 5 7 19" xfId="11548"/>
    <cellStyle name="Comma 3 3 5 7 2" xfId="11549"/>
    <cellStyle name="Comma 3 3 5 7 20" xfId="11550"/>
    <cellStyle name="Comma 3 3 5 7 21" xfId="11551"/>
    <cellStyle name="Comma 3 3 5 7 22" xfId="11552"/>
    <cellStyle name="Comma 3 3 5 7 3" xfId="11553"/>
    <cellStyle name="Comma 3 3 5 7 4" xfId="11554"/>
    <cellStyle name="Comma 3 3 5 7 5" xfId="11555"/>
    <cellStyle name="Comma 3 3 5 7 6" xfId="11556"/>
    <cellStyle name="Comma 3 3 5 7 7" xfId="11557"/>
    <cellStyle name="Comma 3 3 5 7 8" xfId="11558"/>
    <cellStyle name="Comma 3 3 5 7 9" xfId="11559"/>
    <cellStyle name="Comma 3 3 5 8" xfId="11560"/>
    <cellStyle name="Comma 3 3 5 8 10" xfId="11561"/>
    <cellStyle name="Comma 3 3 5 8 11" xfId="11562"/>
    <cellStyle name="Comma 3 3 5 8 12" xfId="11563"/>
    <cellStyle name="Comma 3 3 5 8 13" xfId="11564"/>
    <cellStyle name="Comma 3 3 5 8 14" xfId="11565"/>
    <cellStyle name="Comma 3 3 5 8 15" xfId="11566"/>
    <cellStyle name="Comma 3 3 5 8 16" xfId="11567"/>
    <cellStyle name="Comma 3 3 5 8 17" xfId="11568"/>
    <cellStyle name="Comma 3 3 5 8 18" xfId="11569"/>
    <cellStyle name="Comma 3 3 5 8 19" xfId="11570"/>
    <cellStyle name="Comma 3 3 5 8 2" xfId="11571"/>
    <cellStyle name="Comma 3 3 5 8 20" xfId="11572"/>
    <cellStyle name="Comma 3 3 5 8 21" xfId="11573"/>
    <cellStyle name="Comma 3 3 5 8 22" xfId="11574"/>
    <cellStyle name="Comma 3 3 5 8 3" xfId="11575"/>
    <cellStyle name="Comma 3 3 5 8 4" xfId="11576"/>
    <cellStyle name="Comma 3 3 5 8 5" xfId="11577"/>
    <cellStyle name="Comma 3 3 5 8 6" xfId="11578"/>
    <cellStyle name="Comma 3 3 5 8 7" xfId="11579"/>
    <cellStyle name="Comma 3 3 5 8 8" xfId="11580"/>
    <cellStyle name="Comma 3 3 5 8 9" xfId="11581"/>
    <cellStyle name="Comma 3 3 5 9" xfId="11582"/>
    <cellStyle name="Comma 3 3 5 9 10" xfId="11583"/>
    <cellStyle name="Comma 3 3 5 9 11" xfId="11584"/>
    <cellStyle name="Comma 3 3 5 9 12" xfId="11585"/>
    <cellStyle name="Comma 3 3 5 9 13" xfId="11586"/>
    <cellStyle name="Comma 3 3 5 9 14" xfId="11587"/>
    <cellStyle name="Comma 3 3 5 9 15" xfId="11588"/>
    <cellStyle name="Comma 3 3 5 9 16" xfId="11589"/>
    <cellStyle name="Comma 3 3 5 9 17" xfId="11590"/>
    <cellStyle name="Comma 3 3 5 9 18" xfId="11591"/>
    <cellStyle name="Comma 3 3 5 9 19" xfId="11592"/>
    <cellStyle name="Comma 3 3 5 9 2" xfId="11593"/>
    <cellStyle name="Comma 3 3 5 9 20" xfId="11594"/>
    <cellStyle name="Comma 3 3 5 9 21" xfId="11595"/>
    <cellStyle name="Comma 3 3 5 9 22" xfId="11596"/>
    <cellStyle name="Comma 3 3 5 9 3" xfId="11597"/>
    <cellStyle name="Comma 3 3 5 9 4" xfId="11598"/>
    <cellStyle name="Comma 3 3 5 9 5" xfId="11599"/>
    <cellStyle name="Comma 3 3 5 9 6" xfId="11600"/>
    <cellStyle name="Comma 3 3 5 9 7" xfId="11601"/>
    <cellStyle name="Comma 3 3 5 9 8" xfId="11602"/>
    <cellStyle name="Comma 3 3 5 9 9" xfId="11603"/>
    <cellStyle name="Comma 3 3 6" xfId="11604"/>
    <cellStyle name="Comma 3 3 6 10" xfId="11605"/>
    <cellStyle name="Comma 3 3 6 10 10" xfId="11606"/>
    <cellStyle name="Comma 3 3 6 10 11" xfId="11607"/>
    <cellStyle name="Comma 3 3 6 10 12" xfId="11608"/>
    <cellStyle name="Comma 3 3 6 10 13" xfId="11609"/>
    <cellStyle name="Comma 3 3 6 10 14" xfId="11610"/>
    <cellStyle name="Comma 3 3 6 10 15" xfId="11611"/>
    <cellStyle name="Comma 3 3 6 10 16" xfId="11612"/>
    <cellStyle name="Comma 3 3 6 10 17" xfId="11613"/>
    <cellStyle name="Comma 3 3 6 10 18" xfId="11614"/>
    <cellStyle name="Comma 3 3 6 10 19" xfId="11615"/>
    <cellStyle name="Comma 3 3 6 10 2" xfId="11616"/>
    <cellStyle name="Comma 3 3 6 10 20" xfId="11617"/>
    <cellStyle name="Comma 3 3 6 10 21" xfId="11618"/>
    <cellStyle name="Comma 3 3 6 10 22" xfId="11619"/>
    <cellStyle name="Comma 3 3 6 10 3" xfId="11620"/>
    <cellStyle name="Comma 3 3 6 10 4" xfId="11621"/>
    <cellStyle name="Comma 3 3 6 10 5" xfId="11622"/>
    <cellStyle name="Comma 3 3 6 10 6" xfId="11623"/>
    <cellStyle name="Comma 3 3 6 10 7" xfId="11624"/>
    <cellStyle name="Comma 3 3 6 10 8" xfId="11625"/>
    <cellStyle name="Comma 3 3 6 10 9" xfId="11626"/>
    <cellStyle name="Comma 3 3 6 11" xfId="11627"/>
    <cellStyle name="Comma 3 3 6 11 10" xfId="11628"/>
    <cellStyle name="Comma 3 3 6 11 11" xfId="11629"/>
    <cellStyle name="Comma 3 3 6 11 12" xfId="11630"/>
    <cellStyle name="Comma 3 3 6 11 13" xfId="11631"/>
    <cellStyle name="Comma 3 3 6 11 14" xfId="11632"/>
    <cellStyle name="Comma 3 3 6 11 15" xfId="11633"/>
    <cellStyle name="Comma 3 3 6 11 16" xfId="11634"/>
    <cellStyle name="Comma 3 3 6 11 17" xfId="11635"/>
    <cellStyle name="Comma 3 3 6 11 18" xfId="11636"/>
    <cellStyle name="Comma 3 3 6 11 19" xfId="11637"/>
    <cellStyle name="Comma 3 3 6 11 2" xfId="11638"/>
    <cellStyle name="Comma 3 3 6 11 20" xfId="11639"/>
    <cellStyle name="Comma 3 3 6 11 21" xfId="11640"/>
    <cellStyle name="Comma 3 3 6 11 22" xfId="11641"/>
    <cellStyle name="Comma 3 3 6 11 3" xfId="11642"/>
    <cellStyle name="Comma 3 3 6 11 4" xfId="11643"/>
    <cellStyle name="Comma 3 3 6 11 5" xfId="11644"/>
    <cellStyle name="Comma 3 3 6 11 6" xfId="11645"/>
    <cellStyle name="Comma 3 3 6 11 7" xfId="11646"/>
    <cellStyle name="Comma 3 3 6 11 8" xfId="11647"/>
    <cellStyle name="Comma 3 3 6 11 9" xfId="11648"/>
    <cellStyle name="Comma 3 3 6 12" xfId="11649"/>
    <cellStyle name="Comma 3 3 6 12 10" xfId="11650"/>
    <cellStyle name="Comma 3 3 6 12 11" xfId="11651"/>
    <cellStyle name="Comma 3 3 6 12 12" xfId="11652"/>
    <cellStyle name="Comma 3 3 6 12 13" xfId="11653"/>
    <cellStyle name="Comma 3 3 6 12 14" xfId="11654"/>
    <cellStyle name="Comma 3 3 6 12 15" xfId="11655"/>
    <cellStyle name="Comma 3 3 6 12 16" xfId="11656"/>
    <cellStyle name="Comma 3 3 6 12 17" xfId="11657"/>
    <cellStyle name="Comma 3 3 6 12 18" xfId="11658"/>
    <cellStyle name="Comma 3 3 6 12 19" xfId="11659"/>
    <cellStyle name="Comma 3 3 6 12 2" xfId="11660"/>
    <cellStyle name="Comma 3 3 6 12 20" xfId="11661"/>
    <cellStyle name="Comma 3 3 6 12 21" xfId="11662"/>
    <cellStyle name="Comma 3 3 6 12 22" xfId="11663"/>
    <cellStyle name="Comma 3 3 6 12 3" xfId="11664"/>
    <cellStyle name="Comma 3 3 6 12 4" xfId="11665"/>
    <cellStyle name="Comma 3 3 6 12 5" xfId="11666"/>
    <cellStyle name="Comma 3 3 6 12 6" xfId="11667"/>
    <cellStyle name="Comma 3 3 6 12 7" xfId="11668"/>
    <cellStyle name="Comma 3 3 6 12 8" xfId="11669"/>
    <cellStyle name="Comma 3 3 6 12 9" xfId="11670"/>
    <cellStyle name="Comma 3 3 6 13" xfId="11671"/>
    <cellStyle name="Comma 3 3 6 14" xfId="11672"/>
    <cellStyle name="Comma 3 3 6 15" xfId="11673"/>
    <cellStyle name="Comma 3 3 6 16" xfId="11674"/>
    <cellStyle name="Comma 3 3 6 17" xfId="11675"/>
    <cellStyle name="Comma 3 3 6 18" xfId="11676"/>
    <cellStyle name="Comma 3 3 6 19" xfId="11677"/>
    <cellStyle name="Comma 3 3 6 2" xfId="11678"/>
    <cellStyle name="Comma 3 3 6 2 10" xfId="11679"/>
    <cellStyle name="Comma 3 3 6 2 11" xfId="11680"/>
    <cellStyle name="Comma 3 3 6 2 12" xfId="11681"/>
    <cellStyle name="Comma 3 3 6 2 13" xfId="11682"/>
    <cellStyle name="Comma 3 3 6 2 14" xfId="11683"/>
    <cellStyle name="Comma 3 3 6 2 15" xfId="11684"/>
    <cellStyle name="Comma 3 3 6 2 16" xfId="11685"/>
    <cellStyle name="Comma 3 3 6 2 17" xfId="11686"/>
    <cellStyle name="Comma 3 3 6 2 18" xfId="11687"/>
    <cellStyle name="Comma 3 3 6 2 19" xfId="11688"/>
    <cellStyle name="Comma 3 3 6 2 2" xfId="11689"/>
    <cellStyle name="Comma 3 3 6 2 20" xfId="11690"/>
    <cellStyle name="Comma 3 3 6 2 21" xfId="11691"/>
    <cellStyle name="Comma 3 3 6 2 22" xfId="11692"/>
    <cellStyle name="Comma 3 3 6 2 3" xfId="11693"/>
    <cellStyle name="Comma 3 3 6 2 4" xfId="11694"/>
    <cellStyle name="Comma 3 3 6 2 5" xfId="11695"/>
    <cellStyle name="Comma 3 3 6 2 6" xfId="11696"/>
    <cellStyle name="Comma 3 3 6 2 7" xfId="11697"/>
    <cellStyle name="Comma 3 3 6 2 8" xfId="11698"/>
    <cellStyle name="Comma 3 3 6 2 9" xfId="11699"/>
    <cellStyle name="Comma 3 3 6 20" xfId="11700"/>
    <cellStyle name="Comma 3 3 6 21" xfId="11701"/>
    <cellStyle name="Comma 3 3 6 22" xfId="11702"/>
    <cellStyle name="Comma 3 3 6 23" xfId="11703"/>
    <cellStyle name="Comma 3 3 6 24" xfId="11704"/>
    <cellStyle name="Comma 3 3 6 25" xfId="11705"/>
    <cellStyle name="Comma 3 3 6 26" xfId="11706"/>
    <cellStyle name="Comma 3 3 6 27" xfId="11707"/>
    <cellStyle name="Comma 3 3 6 28" xfId="11708"/>
    <cellStyle name="Comma 3 3 6 29" xfId="11709"/>
    <cellStyle name="Comma 3 3 6 3" xfId="11710"/>
    <cellStyle name="Comma 3 3 6 3 10" xfId="11711"/>
    <cellStyle name="Comma 3 3 6 3 11" xfId="11712"/>
    <cellStyle name="Comma 3 3 6 3 12" xfId="11713"/>
    <cellStyle name="Comma 3 3 6 3 13" xfId="11714"/>
    <cellStyle name="Comma 3 3 6 3 14" xfId="11715"/>
    <cellStyle name="Comma 3 3 6 3 15" xfId="11716"/>
    <cellStyle name="Comma 3 3 6 3 16" xfId="11717"/>
    <cellStyle name="Comma 3 3 6 3 17" xfId="11718"/>
    <cellStyle name="Comma 3 3 6 3 18" xfId="11719"/>
    <cellStyle name="Comma 3 3 6 3 19" xfId="11720"/>
    <cellStyle name="Comma 3 3 6 3 2" xfId="11721"/>
    <cellStyle name="Comma 3 3 6 3 20" xfId="11722"/>
    <cellStyle name="Comma 3 3 6 3 21" xfId="11723"/>
    <cellStyle name="Comma 3 3 6 3 22" xfId="11724"/>
    <cellStyle name="Comma 3 3 6 3 3" xfId="11725"/>
    <cellStyle name="Comma 3 3 6 3 4" xfId="11726"/>
    <cellStyle name="Comma 3 3 6 3 5" xfId="11727"/>
    <cellStyle name="Comma 3 3 6 3 6" xfId="11728"/>
    <cellStyle name="Comma 3 3 6 3 7" xfId="11729"/>
    <cellStyle name="Comma 3 3 6 3 8" xfId="11730"/>
    <cellStyle name="Comma 3 3 6 3 9" xfId="11731"/>
    <cellStyle name="Comma 3 3 6 30" xfId="11732"/>
    <cellStyle name="Comma 3 3 6 31" xfId="11733"/>
    <cellStyle name="Comma 3 3 6 32" xfId="11734"/>
    <cellStyle name="Comma 3 3 6 33" xfId="11735"/>
    <cellStyle name="Comma 3 3 6 4" xfId="11736"/>
    <cellStyle name="Comma 3 3 6 4 10" xfId="11737"/>
    <cellStyle name="Comma 3 3 6 4 11" xfId="11738"/>
    <cellStyle name="Comma 3 3 6 4 12" xfId="11739"/>
    <cellStyle name="Comma 3 3 6 4 13" xfId="11740"/>
    <cellStyle name="Comma 3 3 6 4 14" xfId="11741"/>
    <cellStyle name="Comma 3 3 6 4 15" xfId="11742"/>
    <cellStyle name="Comma 3 3 6 4 16" xfId="11743"/>
    <cellStyle name="Comma 3 3 6 4 17" xfId="11744"/>
    <cellStyle name="Comma 3 3 6 4 18" xfId="11745"/>
    <cellStyle name="Comma 3 3 6 4 19" xfId="11746"/>
    <cellStyle name="Comma 3 3 6 4 2" xfId="11747"/>
    <cellStyle name="Comma 3 3 6 4 20" xfId="11748"/>
    <cellStyle name="Comma 3 3 6 4 21" xfId="11749"/>
    <cellStyle name="Comma 3 3 6 4 22" xfId="11750"/>
    <cellStyle name="Comma 3 3 6 4 3" xfId="11751"/>
    <cellStyle name="Comma 3 3 6 4 4" xfId="11752"/>
    <cellStyle name="Comma 3 3 6 4 5" xfId="11753"/>
    <cellStyle name="Comma 3 3 6 4 6" xfId="11754"/>
    <cellStyle name="Comma 3 3 6 4 7" xfId="11755"/>
    <cellStyle name="Comma 3 3 6 4 8" xfId="11756"/>
    <cellStyle name="Comma 3 3 6 4 9" xfId="11757"/>
    <cellStyle name="Comma 3 3 6 5" xfId="11758"/>
    <cellStyle name="Comma 3 3 6 5 10" xfId="11759"/>
    <cellStyle name="Comma 3 3 6 5 11" xfId="11760"/>
    <cellStyle name="Comma 3 3 6 5 12" xfId="11761"/>
    <cellStyle name="Comma 3 3 6 5 13" xfId="11762"/>
    <cellStyle name="Comma 3 3 6 5 14" xfId="11763"/>
    <cellStyle name="Comma 3 3 6 5 15" xfId="11764"/>
    <cellStyle name="Comma 3 3 6 5 16" xfId="11765"/>
    <cellStyle name="Comma 3 3 6 5 17" xfId="11766"/>
    <cellStyle name="Comma 3 3 6 5 18" xfId="11767"/>
    <cellStyle name="Comma 3 3 6 5 19" xfId="11768"/>
    <cellStyle name="Comma 3 3 6 5 2" xfId="11769"/>
    <cellStyle name="Comma 3 3 6 5 20" xfId="11770"/>
    <cellStyle name="Comma 3 3 6 5 21" xfId="11771"/>
    <cellStyle name="Comma 3 3 6 5 22" xfId="11772"/>
    <cellStyle name="Comma 3 3 6 5 3" xfId="11773"/>
    <cellStyle name="Comma 3 3 6 5 4" xfId="11774"/>
    <cellStyle name="Comma 3 3 6 5 5" xfId="11775"/>
    <cellStyle name="Comma 3 3 6 5 6" xfId="11776"/>
    <cellStyle name="Comma 3 3 6 5 7" xfId="11777"/>
    <cellStyle name="Comma 3 3 6 5 8" xfId="11778"/>
    <cellStyle name="Comma 3 3 6 5 9" xfId="11779"/>
    <cellStyle name="Comma 3 3 6 6" xfId="11780"/>
    <cellStyle name="Comma 3 3 6 6 10" xfId="11781"/>
    <cellStyle name="Comma 3 3 6 6 11" xfId="11782"/>
    <cellStyle name="Comma 3 3 6 6 12" xfId="11783"/>
    <cellStyle name="Comma 3 3 6 6 13" xfId="11784"/>
    <cellStyle name="Comma 3 3 6 6 14" xfId="11785"/>
    <cellStyle name="Comma 3 3 6 6 15" xfId="11786"/>
    <cellStyle name="Comma 3 3 6 6 16" xfId="11787"/>
    <cellStyle name="Comma 3 3 6 6 17" xfId="11788"/>
    <cellStyle name="Comma 3 3 6 6 18" xfId="11789"/>
    <cellStyle name="Comma 3 3 6 6 19" xfId="11790"/>
    <cellStyle name="Comma 3 3 6 6 2" xfId="11791"/>
    <cellStyle name="Comma 3 3 6 6 20" xfId="11792"/>
    <cellStyle name="Comma 3 3 6 6 21" xfId="11793"/>
    <cellStyle name="Comma 3 3 6 6 22" xfId="11794"/>
    <cellStyle name="Comma 3 3 6 6 3" xfId="11795"/>
    <cellStyle name="Comma 3 3 6 6 4" xfId="11796"/>
    <cellStyle name="Comma 3 3 6 6 5" xfId="11797"/>
    <cellStyle name="Comma 3 3 6 6 6" xfId="11798"/>
    <cellStyle name="Comma 3 3 6 6 7" xfId="11799"/>
    <cellStyle name="Comma 3 3 6 6 8" xfId="11800"/>
    <cellStyle name="Comma 3 3 6 6 9" xfId="11801"/>
    <cellStyle name="Comma 3 3 6 7" xfId="11802"/>
    <cellStyle name="Comma 3 3 6 7 10" xfId="11803"/>
    <cellStyle name="Comma 3 3 6 7 11" xfId="11804"/>
    <cellStyle name="Comma 3 3 6 7 12" xfId="11805"/>
    <cellStyle name="Comma 3 3 6 7 13" xfId="11806"/>
    <cellStyle name="Comma 3 3 6 7 14" xfId="11807"/>
    <cellStyle name="Comma 3 3 6 7 15" xfId="11808"/>
    <cellStyle name="Comma 3 3 6 7 16" xfId="11809"/>
    <cellStyle name="Comma 3 3 6 7 17" xfId="11810"/>
    <cellStyle name="Comma 3 3 6 7 18" xfId="11811"/>
    <cellStyle name="Comma 3 3 6 7 19" xfId="11812"/>
    <cellStyle name="Comma 3 3 6 7 2" xfId="11813"/>
    <cellStyle name="Comma 3 3 6 7 20" xfId="11814"/>
    <cellStyle name="Comma 3 3 6 7 21" xfId="11815"/>
    <cellStyle name="Comma 3 3 6 7 22" xfId="11816"/>
    <cellStyle name="Comma 3 3 6 7 3" xfId="11817"/>
    <cellStyle name="Comma 3 3 6 7 4" xfId="11818"/>
    <cellStyle name="Comma 3 3 6 7 5" xfId="11819"/>
    <cellStyle name="Comma 3 3 6 7 6" xfId="11820"/>
    <cellStyle name="Comma 3 3 6 7 7" xfId="11821"/>
    <cellStyle name="Comma 3 3 6 7 8" xfId="11822"/>
    <cellStyle name="Comma 3 3 6 7 9" xfId="11823"/>
    <cellStyle name="Comma 3 3 6 8" xfId="11824"/>
    <cellStyle name="Comma 3 3 6 8 10" xfId="11825"/>
    <cellStyle name="Comma 3 3 6 8 11" xfId="11826"/>
    <cellStyle name="Comma 3 3 6 8 12" xfId="11827"/>
    <cellStyle name="Comma 3 3 6 8 13" xfId="11828"/>
    <cellStyle name="Comma 3 3 6 8 14" xfId="11829"/>
    <cellStyle name="Comma 3 3 6 8 15" xfId="11830"/>
    <cellStyle name="Comma 3 3 6 8 16" xfId="11831"/>
    <cellStyle name="Comma 3 3 6 8 17" xfId="11832"/>
    <cellStyle name="Comma 3 3 6 8 18" xfId="11833"/>
    <cellStyle name="Comma 3 3 6 8 19" xfId="11834"/>
    <cellStyle name="Comma 3 3 6 8 2" xfId="11835"/>
    <cellStyle name="Comma 3 3 6 8 20" xfId="11836"/>
    <cellStyle name="Comma 3 3 6 8 21" xfId="11837"/>
    <cellStyle name="Comma 3 3 6 8 22" xfId="11838"/>
    <cellStyle name="Comma 3 3 6 8 3" xfId="11839"/>
    <cellStyle name="Comma 3 3 6 8 4" xfId="11840"/>
    <cellStyle name="Comma 3 3 6 8 5" xfId="11841"/>
    <cellStyle name="Comma 3 3 6 8 6" xfId="11842"/>
    <cellStyle name="Comma 3 3 6 8 7" xfId="11843"/>
    <cellStyle name="Comma 3 3 6 8 8" xfId="11844"/>
    <cellStyle name="Comma 3 3 6 8 9" xfId="11845"/>
    <cellStyle name="Comma 3 3 6 9" xfId="11846"/>
    <cellStyle name="Comma 3 3 6 9 10" xfId="11847"/>
    <cellStyle name="Comma 3 3 6 9 11" xfId="11848"/>
    <cellStyle name="Comma 3 3 6 9 12" xfId="11849"/>
    <cellStyle name="Comma 3 3 6 9 13" xfId="11850"/>
    <cellStyle name="Comma 3 3 6 9 14" xfId="11851"/>
    <cellStyle name="Comma 3 3 6 9 15" xfId="11852"/>
    <cellStyle name="Comma 3 3 6 9 16" xfId="11853"/>
    <cellStyle name="Comma 3 3 6 9 17" xfId="11854"/>
    <cellStyle name="Comma 3 3 6 9 18" xfId="11855"/>
    <cellStyle name="Comma 3 3 6 9 19" xfId="11856"/>
    <cellStyle name="Comma 3 3 6 9 2" xfId="11857"/>
    <cellStyle name="Comma 3 3 6 9 20" xfId="11858"/>
    <cellStyle name="Comma 3 3 6 9 21" xfId="11859"/>
    <cellStyle name="Comma 3 3 6 9 22" xfId="11860"/>
    <cellStyle name="Comma 3 3 6 9 3" xfId="11861"/>
    <cellStyle name="Comma 3 3 6 9 4" xfId="11862"/>
    <cellStyle name="Comma 3 3 6 9 5" xfId="11863"/>
    <cellStyle name="Comma 3 3 6 9 6" xfId="11864"/>
    <cellStyle name="Comma 3 3 6 9 7" xfId="11865"/>
    <cellStyle name="Comma 3 3 6 9 8" xfId="11866"/>
    <cellStyle name="Comma 3 3 6 9 9" xfId="11867"/>
    <cellStyle name="Comma 3 3 7" xfId="11868"/>
    <cellStyle name="Comma 3 3 7 10" xfId="11869"/>
    <cellStyle name="Comma 3 3 7 10 10" xfId="11870"/>
    <cellStyle name="Comma 3 3 7 10 11" xfId="11871"/>
    <cellStyle name="Comma 3 3 7 10 12" xfId="11872"/>
    <cellStyle name="Comma 3 3 7 10 13" xfId="11873"/>
    <cellStyle name="Comma 3 3 7 10 14" xfId="11874"/>
    <cellStyle name="Comma 3 3 7 10 15" xfId="11875"/>
    <cellStyle name="Comma 3 3 7 10 16" xfId="11876"/>
    <cellStyle name="Comma 3 3 7 10 17" xfId="11877"/>
    <cellStyle name="Comma 3 3 7 10 18" xfId="11878"/>
    <cellStyle name="Comma 3 3 7 10 19" xfId="11879"/>
    <cellStyle name="Comma 3 3 7 10 2" xfId="11880"/>
    <cellStyle name="Comma 3 3 7 10 20" xfId="11881"/>
    <cellStyle name="Comma 3 3 7 10 21" xfId="11882"/>
    <cellStyle name="Comma 3 3 7 10 22" xfId="11883"/>
    <cellStyle name="Comma 3 3 7 10 3" xfId="11884"/>
    <cellStyle name="Comma 3 3 7 10 4" xfId="11885"/>
    <cellStyle name="Comma 3 3 7 10 5" xfId="11886"/>
    <cellStyle name="Comma 3 3 7 10 6" xfId="11887"/>
    <cellStyle name="Comma 3 3 7 10 7" xfId="11888"/>
    <cellStyle name="Comma 3 3 7 10 8" xfId="11889"/>
    <cellStyle name="Comma 3 3 7 10 9" xfId="11890"/>
    <cellStyle name="Comma 3 3 7 11" xfId="11891"/>
    <cellStyle name="Comma 3 3 7 11 10" xfId="11892"/>
    <cellStyle name="Comma 3 3 7 11 11" xfId="11893"/>
    <cellStyle name="Comma 3 3 7 11 12" xfId="11894"/>
    <cellStyle name="Comma 3 3 7 11 13" xfId="11895"/>
    <cellStyle name="Comma 3 3 7 11 14" xfId="11896"/>
    <cellStyle name="Comma 3 3 7 11 15" xfId="11897"/>
    <cellStyle name="Comma 3 3 7 11 16" xfId="11898"/>
    <cellStyle name="Comma 3 3 7 11 17" xfId="11899"/>
    <cellStyle name="Comma 3 3 7 11 18" xfId="11900"/>
    <cellStyle name="Comma 3 3 7 11 19" xfId="11901"/>
    <cellStyle name="Comma 3 3 7 11 2" xfId="11902"/>
    <cellStyle name="Comma 3 3 7 11 20" xfId="11903"/>
    <cellStyle name="Comma 3 3 7 11 21" xfId="11904"/>
    <cellStyle name="Comma 3 3 7 11 22" xfId="11905"/>
    <cellStyle name="Comma 3 3 7 11 3" xfId="11906"/>
    <cellStyle name="Comma 3 3 7 11 4" xfId="11907"/>
    <cellStyle name="Comma 3 3 7 11 5" xfId="11908"/>
    <cellStyle name="Comma 3 3 7 11 6" xfId="11909"/>
    <cellStyle name="Comma 3 3 7 11 7" xfId="11910"/>
    <cellStyle name="Comma 3 3 7 11 8" xfId="11911"/>
    <cellStyle name="Comma 3 3 7 11 9" xfId="11912"/>
    <cellStyle name="Comma 3 3 7 12" xfId="11913"/>
    <cellStyle name="Comma 3 3 7 12 10" xfId="11914"/>
    <cellStyle name="Comma 3 3 7 12 11" xfId="11915"/>
    <cellStyle name="Comma 3 3 7 12 12" xfId="11916"/>
    <cellStyle name="Comma 3 3 7 12 13" xfId="11917"/>
    <cellStyle name="Comma 3 3 7 12 14" xfId="11918"/>
    <cellStyle name="Comma 3 3 7 12 15" xfId="11919"/>
    <cellStyle name="Comma 3 3 7 12 16" xfId="11920"/>
    <cellStyle name="Comma 3 3 7 12 17" xfId="11921"/>
    <cellStyle name="Comma 3 3 7 12 18" xfId="11922"/>
    <cellStyle name="Comma 3 3 7 12 19" xfId="11923"/>
    <cellStyle name="Comma 3 3 7 12 2" xfId="11924"/>
    <cellStyle name="Comma 3 3 7 12 20" xfId="11925"/>
    <cellStyle name="Comma 3 3 7 12 21" xfId="11926"/>
    <cellStyle name="Comma 3 3 7 12 22" xfId="11927"/>
    <cellStyle name="Comma 3 3 7 12 3" xfId="11928"/>
    <cellStyle name="Comma 3 3 7 12 4" xfId="11929"/>
    <cellStyle name="Comma 3 3 7 12 5" xfId="11930"/>
    <cellStyle name="Comma 3 3 7 12 6" xfId="11931"/>
    <cellStyle name="Comma 3 3 7 12 7" xfId="11932"/>
    <cellStyle name="Comma 3 3 7 12 8" xfId="11933"/>
    <cellStyle name="Comma 3 3 7 12 9" xfId="11934"/>
    <cellStyle name="Comma 3 3 7 13" xfId="11935"/>
    <cellStyle name="Comma 3 3 7 14" xfId="11936"/>
    <cellStyle name="Comma 3 3 7 15" xfId="11937"/>
    <cellStyle name="Comma 3 3 7 16" xfId="11938"/>
    <cellStyle name="Comma 3 3 7 17" xfId="11939"/>
    <cellStyle name="Comma 3 3 7 18" xfId="11940"/>
    <cellStyle name="Comma 3 3 7 19" xfId="11941"/>
    <cellStyle name="Comma 3 3 7 2" xfId="11942"/>
    <cellStyle name="Comma 3 3 7 2 10" xfId="11943"/>
    <cellStyle name="Comma 3 3 7 2 11" xfId="11944"/>
    <cellStyle name="Comma 3 3 7 2 12" xfId="11945"/>
    <cellStyle name="Comma 3 3 7 2 13" xfId="11946"/>
    <cellStyle name="Comma 3 3 7 2 14" xfId="11947"/>
    <cellStyle name="Comma 3 3 7 2 15" xfId="11948"/>
    <cellStyle name="Comma 3 3 7 2 16" xfId="11949"/>
    <cellStyle name="Comma 3 3 7 2 17" xfId="11950"/>
    <cellStyle name="Comma 3 3 7 2 18" xfId="11951"/>
    <cellStyle name="Comma 3 3 7 2 19" xfId="11952"/>
    <cellStyle name="Comma 3 3 7 2 2" xfId="11953"/>
    <cellStyle name="Comma 3 3 7 2 20" xfId="11954"/>
    <cellStyle name="Comma 3 3 7 2 21" xfId="11955"/>
    <cellStyle name="Comma 3 3 7 2 22" xfId="11956"/>
    <cellStyle name="Comma 3 3 7 2 3" xfId="11957"/>
    <cellStyle name="Comma 3 3 7 2 4" xfId="11958"/>
    <cellStyle name="Comma 3 3 7 2 5" xfId="11959"/>
    <cellStyle name="Comma 3 3 7 2 6" xfId="11960"/>
    <cellStyle name="Comma 3 3 7 2 7" xfId="11961"/>
    <cellStyle name="Comma 3 3 7 2 8" xfId="11962"/>
    <cellStyle name="Comma 3 3 7 2 9" xfId="11963"/>
    <cellStyle name="Comma 3 3 7 20" xfId="11964"/>
    <cellStyle name="Comma 3 3 7 21" xfId="11965"/>
    <cellStyle name="Comma 3 3 7 22" xfId="11966"/>
    <cellStyle name="Comma 3 3 7 23" xfId="11967"/>
    <cellStyle name="Comma 3 3 7 24" xfId="11968"/>
    <cellStyle name="Comma 3 3 7 25" xfId="11969"/>
    <cellStyle name="Comma 3 3 7 26" xfId="11970"/>
    <cellStyle name="Comma 3 3 7 27" xfId="11971"/>
    <cellStyle name="Comma 3 3 7 28" xfId="11972"/>
    <cellStyle name="Comma 3 3 7 29" xfId="11973"/>
    <cellStyle name="Comma 3 3 7 3" xfId="11974"/>
    <cellStyle name="Comma 3 3 7 3 10" xfId="11975"/>
    <cellStyle name="Comma 3 3 7 3 11" xfId="11976"/>
    <cellStyle name="Comma 3 3 7 3 12" xfId="11977"/>
    <cellStyle name="Comma 3 3 7 3 13" xfId="11978"/>
    <cellStyle name="Comma 3 3 7 3 14" xfId="11979"/>
    <cellStyle name="Comma 3 3 7 3 15" xfId="11980"/>
    <cellStyle name="Comma 3 3 7 3 16" xfId="11981"/>
    <cellStyle name="Comma 3 3 7 3 17" xfId="11982"/>
    <cellStyle name="Comma 3 3 7 3 18" xfId="11983"/>
    <cellStyle name="Comma 3 3 7 3 19" xfId="11984"/>
    <cellStyle name="Comma 3 3 7 3 2" xfId="11985"/>
    <cellStyle name="Comma 3 3 7 3 20" xfId="11986"/>
    <cellStyle name="Comma 3 3 7 3 21" xfId="11987"/>
    <cellStyle name="Comma 3 3 7 3 22" xfId="11988"/>
    <cellStyle name="Comma 3 3 7 3 3" xfId="11989"/>
    <cellStyle name="Comma 3 3 7 3 4" xfId="11990"/>
    <cellStyle name="Comma 3 3 7 3 5" xfId="11991"/>
    <cellStyle name="Comma 3 3 7 3 6" xfId="11992"/>
    <cellStyle name="Comma 3 3 7 3 7" xfId="11993"/>
    <cellStyle name="Comma 3 3 7 3 8" xfId="11994"/>
    <cellStyle name="Comma 3 3 7 3 9" xfId="11995"/>
    <cellStyle name="Comma 3 3 7 30" xfId="11996"/>
    <cellStyle name="Comma 3 3 7 31" xfId="11997"/>
    <cellStyle name="Comma 3 3 7 32" xfId="11998"/>
    <cellStyle name="Comma 3 3 7 33" xfId="11999"/>
    <cellStyle name="Comma 3 3 7 4" xfId="12000"/>
    <cellStyle name="Comma 3 3 7 4 10" xfId="12001"/>
    <cellStyle name="Comma 3 3 7 4 11" xfId="12002"/>
    <cellStyle name="Comma 3 3 7 4 12" xfId="12003"/>
    <cellStyle name="Comma 3 3 7 4 13" xfId="12004"/>
    <cellStyle name="Comma 3 3 7 4 14" xfId="12005"/>
    <cellStyle name="Comma 3 3 7 4 15" xfId="12006"/>
    <cellStyle name="Comma 3 3 7 4 16" xfId="12007"/>
    <cellStyle name="Comma 3 3 7 4 17" xfId="12008"/>
    <cellStyle name="Comma 3 3 7 4 18" xfId="12009"/>
    <cellStyle name="Comma 3 3 7 4 19" xfId="12010"/>
    <cellStyle name="Comma 3 3 7 4 2" xfId="12011"/>
    <cellStyle name="Comma 3 3 7 4 20" xfId="12012"/>
    <cellStyle name="Comma 3 3 7 4 21" xfId="12013"/>
    <cellStyle name="Comma 3 3 7 4 22" xfId="12014"/>
    <cellStyle name="Comma 3 3 7 4 3" xfId="12015"/>
    <cellStyle name="Comma 3 3 7 4 4" xfId="12016"/>
    <cellStyle name="Comma 3 3 7 4 5" xfId="12017"/>
    <cellStyle name="Comma 3 3 7 4 6" xfId="12018"/>
    <cellStyle name="Comma 3 3 7 4 7" xfId="12019"/>
    <cellStyle name="Comma 3 3 7 4 8" xfId="12020"/>
    <cellStyle name="Comma 3 3 7 4 9" xfId="12021"/>
    <cellStyle name="Comma 3 3 7 5" xfId="12022"/>
    <cellStyle name="Comma 3 3 7 5 10" xfId="12023"/>
    <cellStyle name="Comma 3 3 7 5 11" xfId="12024"/>
    <cellStyle name="Comma 3 3 7 5 12" xfId="12025"/>
    <cellStyle name="Comma 3 3 7 5 13" xfId="12026"/>
    <cellStyle name="Comma 3 3 7 5 14" xfId="12027"/>
    <cellStyle name="Comma 3 3 7 5 15" xfId="12028"/>
    <cellStyle name="Comma 3 3 7 5 16" xfId="12029"/>
    <cellStyle name="Comma 3 3 7 5 17" xfId="12030"/>
    <cellStyle name="Comma 3 3 7 5 18" xfId="12031"/>
    <cellStyle name="Comma 3 3 7 5 19" xfId="12032"/>
    <cellStyle name="Comma 3 3 7 5 2" xfId="12033"/>
    <cellStyle name="Comma 3 3 7 5 20" xfId="12034"/>
    <cellStyle name="Comma 3 3 7 5 21" xfId="12035"/>
    <cellStyle name="Comma 3 3 7 5 22" xfId="12036"/>
    <cellStyle name="Comma 3 3 7 5 3" xfId="12037"/>
    <cellStyle name="Comma 3 3 7 5 4" xfId="12038"/>
    <cellStyle name="Comma 3 3 7 5 5" xfId="12039"/>
    <cellStyle name="Comma 3 3 7 5 6" xfId="12040"/>
    <cellStyle name="Comma 3 3 7 5 7" xfId="12041"/>
    <cellStyle name="Comma 3 3 7 5 8" xfId="12042"/>
    <cellStyle name="Comma 3 3 7 5 9" xfId="12043"/>
    <cellStyle name="Comma 3 3 7 6" xfId="12044"/>
    <cellStyle name="Comma 3 3 7 6 10" xfId="12045"/>
    <cellStyle name="Comma 3 3 7 6 11" xfId="12046"/>
    <cellStyle name="Comma 3 3 7 6 12" xfId="12047"/>
    <cellStyle name="Comma 3 3 7 6 13" xfId="12048"/>
    <cellStyle name="Comma 3 3 7 6 14" xfId="12049"/>
    <cellStyle name="Comma 3 3 7 6 15" xfId="12050"/>
    <cellStyle name="Comma 3 3 7 6 16" xfId="12051"/>
    <cellStyle name="Comma 3 3 7 6 17" xfId="12052"/>
    <cellStyle name="Comma 3 3 7 6 18" xfId="12053"/>
    <cellStyle name="Comma 3 3 7 6 19" xfId="12054"/>
    <cellStyle name="Comma 3 3 7 6 2" xfId="12055"/>
    <cellStyle name="Comma 3 3 7 6 20" xfId="12056"/>
    <cellStyle name="Comma 3 3 7 6 21" xfId="12057"/>
    <cellStyle name="Comma 3 3 7 6 22" xfId="12058"/>
    <cellStyle name="Comma 3 3 7 6 3" xfId="12059"/>
    <cellStyle name="Comma 3 3 7 6 4" xfId="12060"/>
    <cellStyle name="Comma 3 3 7 6 5" xfId="12061"/>
    <cellStyle name="Comma 3 3 7 6 6" xfId="12062"/>
    <cellStyle name="Comma 3 3 7 6 7" xfId="12063"/>
    <cellStyle name="Comma 3 3 7 6 8" xfId="12064"/>
    <cellStyle name="Comma 3 3 7 6 9" xfId="12065"/>
    <cellStyle name="Comma 3 3 7 7" xfId="12066"/>
    <cellStyle name="Comma 3 3 7 7 10" xfId="12067"/>
    <cellStyle name="Comma 3 3 7 7 11" xfId="12068"/>
    <cellStyle name="Comma 3 3 7 7 12" xfId="12069"/>
    <cellStyle name="Comma 3 3 7 7 13" xfId="12070"/>
    <cellStyle name="Comma 3 3 7 7 14" xfId="12071"/>
    <cellStyle name="Comma 3 3 7 7 15" xfId="12072"/>
    <cellStyle name="Comma 3 3 7 7 16" xfId="12073"/>
    <cellStyle name="Comma 3 3 7 7 17" xfId="12074"/>
    <cellStyle name="Comma 3 3 7 7 18" xfId="12075"/>
    <cellStyle name="Comma 3 3 7 7 19" xfId="12076"/>
    <cellStyle name="Comma 3 3 7 7 2" xfId="12077"/>
    <cellStyle name="Comma 3 3 7 7 20" xfId="12078"/>
    <cellStyle name="Comma 3 3 7 7 21" xfId="12079"/>
    <cellStyle name="Comma 3 3 7 7 22" xfId="12080"/>
    <cellStyle name="Comma 3 3 7 7 3" xfId="12081"/>
    <cellStyle name="Comma 3 3 7 7 4" xfId="12082"/>
    <cellStyle name="Comma 3 3 7 7 5" xfId="12083"/>
    <cellStyle name="Comma 3 3 7 7 6" xfId="12084"/>
    <cellStyle name="Comma 3 3 7 7 7" xfId="12085"/>
    <cellStyle name="Comma 3 3 7 7 8" xfId="12086"/>
    <cellStyle name="Comma 3 3 7 7 9" xfId="12087"/>
    <cellStyle name="Comma 3 3 7 8" xfId="12088"/>
    <cellStyle name="Comma 3 3 7 8 10" xfId="12089"/>
    <cellStyle name="Comma 3 3 7 8 11" xfId="12090"/>
    <cellStyle name="Comma 3 3 7 8 12" xfId="12091"/>
    <cellStyle name="Comma 3 3 7 8 13" xfId="12092"/>
    <cellStyle name="Comma 3 3 7 8 14" xfId="12093"/>
    <cellStyle name="Comma 3 3 7 8 15" xfId="12094"/>
    <cellStyle name="Comma 3 3 7 8 16" xfId="12095"/>
    <cellStyle name="Comma 3 3 7 8 17" xfId="12096"/>
    <cellStyle name="Comma 3 3 7 8 18" xfId="12097"/>
    <cellStyle name="Comma 3 3 7 8 19" xfId="12098"/>
    <cellStyle name="Comma 3 3 7 8 2" xfId="12099"/>
    <cellStyle name="Comma 3 3 7 8 20" xfId="12100"/>
    <cellStyle name="Comma 3 3 7 8 21" xfId="12101"/>
    <cellStyle name="Comma 3 3 7 8 22" xfId="12102"/>
    <cellStyle name="Comma 3 3 7 8 3" xfId="12103"/>
    <cellStyle name="Comma 3 3 7 8 4" xfId="12104"/>
    <cellStyle name="Comma 3 3 7 8 5" xfId="12105"/>
    <cellStyle name="Comma 3 3 7 8 6" xfId="12106"/>
    <cellStyle name="Comma 3 3 7 8 7" xfId="12107"/>
    <cellStyle name="Comma 3 3 7 8 8" xfId="12108"/>
    <cellStyle name="Comma 3 3 7 8 9" xfId="12109"/>
    <cellStyle name="Comma 3 3 7 9" xfId="12110"/>
    <cellStyle name="Comma 3 3 7 9 10" xfId="12111"/>
    <cellStyle name="Comma 3 3 7 9 11" xfId="12112"/>
    <cellStyle name="Comma 3 3 7 9 12" xfId="12113"/>
    <cellStyle name="Comma 3 3 7 9 13" xfId="12114"/>
    <cellStyle name="Comma 3 3 7 9 14" xfId="12115"/>
    <cellStyle name="Comma 3 3 7 9 15" xfId="12116"/>
    <cellStyle name="Comma 3 3 7 9 16" xfId="12117"/>
    <cellStyle name="Comma 3 3 7 9 17" xfId="12118"/>
    <cellStyle name="Comma 3 3 7 9 18" xfId="12119"/>
    <cellStyle name="Comma 3 3 7 9 19" xfId="12120"/>
    <cellStyle name="Comma 3 3 7 9 2" xfId="12121"/>
    <cellStyle name="Comma 3 3 7 9 20" xfId="12122"/>
    <cellStyle name="Comma 3 3 7 9 21" xfId="12123"/>
    <cellStyle name="Comma 3 3 7 9 22" xfId="12124"/>
    <cellStyle name="Comma 3 3 7 9 3" xfId="12125"/>
    <cellStyle name="Comma 3 3 7 9 4" xfId="12126"/>
    <cellStyle name="Comma 3 3 7 9 5" xfId="12127"/>
    <cellStyle name="Comma 3 3 7 9 6" xfId="12128"/>
    <cellStyle name="Comma 3 3 7 9 7" xfId="12129"/>
    <cellStyle name="Comma 3 3 7 9 8" xfId="12130"/>
    <cellStyle name="Comma 3 3 7 9 9" xfId="12131"/>
    <cellStyle name="Comma 3 3 8" xfId="12132"/>
    <cellStyle name="Comma 3 3 9" xfId="12133"/>
    <cellStyle name="Comma 3 30" xfId="12134"/>
    <cellStyle name="Comma 3 31" xfId="12135"/>
    <cellStyle name="Comma 3 32" xfId="12136"/>
    <cellStyle name="Comma 3 33" xfId="12137"/>
    <cellStyle name="Comma 3 34" xfId="12138"/>
    <cellStyle name="Comma 3 35" xfId="12139"/>
    <cellStyle name="Comma 3 36" xfId="12140"/>
    <cellStyle name="Comma 3 37" xfId="12141"/>
    <cellStyle name="Comma 3 38" xfId="12142"/>
    <cellStyle name="Comma 3 39" xfId="12143"/>
    <cellStyle name="Comma 3 4" xfId="12144"/>
    <cellStyle name="Comma 3 4 2" xfId="12145"/>
    <cellStyle name="Comma 3 4 2 10" xfId="12146"/>
    <cellStyle name="Comma 3 4 2 11" xfId="12147"/>
    <cellStyle name="Comma 3 4 2 12" xfId="12148"/>
    <cellStyle name="Comma 3 4 2 13" xfId="12149"/>
    <cellStyle name="Comma 3 4 2 14" xfId="12150"/>
    <cellStyle name="Comma 3 4 2 15" xfId="12151"/>
    <cellStyle name="Comma 3 4 2 16" xfId="12152"/>
    <cellStyle name="Comma 3 4 2 17" xfId="12153"/>
    <cellStyle name="Comma 3 4 2 18" xfId="12154"/>
    <cellStyle name="Comma 3 4 2 19" xfId="12155"/>
    <cellStyle name="Comma 3 4 2 2" xfId="12156"/>
    <cellStyle name="Comma 3 4 2 20" xfId="12157"/>
    <cellStyle name="Comma 3 4 2 21" xfId="12158"/>
    <cellStyle name="Comma 3 4 2 22" xfId="12159"/>
    <cellStyle name="Comma 3 4 2 23" xfId="12160"/>
    <cellStyle name="Comma 3 4 2 24" xfId="12161"/>
    <cellStyle name="Comma 3 4 2 25" xfId="12162"/>
    <cellStyle name="Comma 3 4 2 26" xfId="12163"/>
    <cellStyle name="Comma 3 4 2 27" xfId="12164"/>
    <cellStyle name="Comma 3 4 2 3" xfId="12165"/>
    <cellStyle name="Comma 3 4 2 4" xfId="12166"/>
    <cellStyle name="Comma 3 4 2 5" xfId="12167"/>
    <cellStyle name="Comma 3 4 2 6" xfId="12168"/>
    <cellStyle name="Comma 3 4 2 7" xfId="12169"/>
    <cellStyle name="Comma 3 4 2 8" xfId="12170"/>
    <cellStyle name="Comma 3 4 2 9" xfId="12171"/>
    <cellStyle name="Comma 3 4 3" xfId="12172"/>
    <cellStyle name="Comma 3 4 3 10" xfId="12173"/>
    <cellStyle name="Comma 3 4 3 11" xfId="12174"/>
    <cellStyle name="Comma 3 4 3 12" xfId="12175"/>
    <cellStyle name="Comma 3 4 3 13" xfId="12176"/>
    <cellStyle name="Comma 3 4 3 14" xfId="12177"/>
    <cellStyle name="Comma 3 4 3 15" xfId="12178"/>
    <cellStyle name="Comma 3 4 3 16" xfId="12179"/>
    <cellStyle name="Comma 3 4 3 17" xfId="12180"/>
    <cellStyle name="Comma 3 4 3 18" xfId="12181"/>
    <cellStyle name="Comma 3 4 3 19" xfId="12182"/>
    <cellStyle name="Comma 3 4 3 2" xfId="12183"/>
    <cellStyle name="Comma 3 4 3 20" xfId="12184"/>
    <cellStyle name="Comma 3 4 3 21" xfId="12185"/>
    <cellStyle name="Comma 3 4 3 22" xfId="12186"/>
    <cellStyle name="Comma 3 4 3 23" xfId="12187"/>
    <cellStyle name="Comma 3 4 3 24" xfId="12188"/>
    <cellStyle name="Comma 3 4 3 25" xfId="12189"/>
    <cellStyle name="Comma 3 4 3 26" xfId="12190"/>
    <cellStyle name="Comma 3 4 3 27" xfId="12191"/>
    <cellStyle name="Comma 3 4 3 3" xfId="12192"/>
    <cellStyle name="Comma 3 4 3 4" xfId="12193"/>
    <cellStyle name="Comma 3 4 3 5" xfId="12194"/>
    <cellStyle name="Comma 3 4 3 6" xfId="12195"/>
    <cellStyle name="Comma 3 4 3 7" xfId="12196"/>
    <cellStyle name="Comma 3 4 3 8" xfId="12197"/>
    <cellStyle name="Comma 3 4 3 9" xfId="12198"/>
    <cellStyle name="Comma 3 4 4" xfId="12199"/>
    <cellStyle name="Comma 3 4 4 10" xfId="12200"/>
    <cellStyle name="Comma 3 4 4 11" xfId="12201"/>
    <cellStyle name="Comma 3 4 4 12" xfId="12202"/>
    <cellStyle name="Comma 3 4 4 13" xfId="12203"/>
    <cellStyle name="Comma 3 4 4 14" xfId="12204"/>
    <cellStyle name="Comma 3 4 4 15" xfId="12205"/>
    <cellStyle name="Comma 3 4 4 16" xfId="12206"/>
    <cellStyle name="Comma 3 4 4 17" xfId="12207"/>
    <cellStyle name="Comma 3 4 4 18" xfId="12208"/>
    <cellStyle name="Comma 3 4 4 19" xfId="12209"/>
    <cellStyle name="Comma 3 4 4 2" xfId="12210"/>
    <cellStyle name="Comma 3 4 4 20" xfId="12211"/>
    <cellStyle name="Comma 3 4 4 21" xfId="12212"/>
    <cellStyle name="Comma 3 4 4 22" xfId="12213"/>
    <cellStyle name="Comma 3 4 4 23" xfId="12214"/>
    <cellStyle name="Comma 3 4 4 24" xfId="12215"/>
    <cellStyle name="Comma 3 4 4 25" xfId="12216"/>
    <cellStyle name="Comma 3 4 4 26" xfId="12217"/>
    <cellStyle name="Comma 3 4 4 27" xfId="12218"/>
    <cellStyle name="Comma 3 4 4 3" xfId="12219"/>
    <cellStyle name="Comma 3 4 4 4" xfId="12220"/>
    <cellStyle name="Comma 3 4 4 5" xfId="12221"/>
    <cellStyle name="Comma 3 4 4 6" xfId="12222"/>
    <cellStyle name="Comma 3 4 4 7" xfId="12223"/>
    <cellStyle name="Comma 3 4 4 8" xfId="12224"/>
    <cellStyle name="Comma 3 4 4 9" xfId="12225"/>
    <cellStyle name="Comma 3 4 5" xfId="12226"/>
    <cellStyle name="Comma 3 4 5 10" xfId="12227"/>
    <cellStyle name="Comma 3 4 5 11" xfId="12228"/>
    <cellStyle name="Comma 3 4 5 12" xfId="12229"/>
    <cellStyle name="Comma 3 4 5 13" xfId="12230"/>
    <cellStyle name="Comma 3 4 5 14" xfId="12231"/>
    <cellStyle name="Comma 3 4 5 15" xfId="12232"/>
    <cellStyle name="Comma 3 4 5 16" xfId="12233"/>
    <cellStyle name="Comma 3 4 5 17" xfId="12234"/>
    <cellStyle name="Comma 3 4 5 18" xfId="12235"/>
    <cellStyle name="Comma 3 4 5 19" xfId="12236"/>
    <cellStyle name="Comma 3 4 5 2" xfId="12237"/>
    <cellStyle name="Comma 3 4 5 20" xfId="12238"/>
    <cellStyle name="Comma 3 4 5 21" xfId="12239"/>
    <cellStyle name="Comma 3 4 5 22" xfId="12240"/>
    <cellStyle name="Comma 3 4 5 23" xfId="12241"/>
    <cellStyle name="Comma 3 4 5 24" xfId="12242"/>
    <cellStyle name="Comma 3 4 5 25" xfId="12243"/>
    <cellStyle name="Comma 3 4 5 26" xfId="12244"/>
    <cellStyle name="Comma 3 4 5 27" xfId="12245"/>
    <cellStyle name="Comma 3 4 5 3" xfId="12246"/>
    <cellStyle name="Comma 3 4 5 4" xfId="12247"/>
    <cellStyle name="Comma 3 4 5 5" xfId="12248"/>
    <cellStyle name="Comma 3 4 5 6" xfId="12249"/>
    <cellStyle name="Comma 3 4 5 7" xfId="12250"/>
    <cellStyle name="Comma 3 4 5 8" xfId="12251"/>
    <cellStyle name="Comma 3 4 5 9" xfId="12252"/>
    <cellStyle name="Comma 3 40" xfId="12253"/>
    <cellStyle name="Comma 3 41" xfId="12254"/>
    <cellStyle name="Comma 3 42" xfId="12255"/>
    <cellStyle name="Comma 3 43" xfId="12256"/>
    <cellStyle name="Comma 3 44" xfId="12257"/>
    <cellStyle name="Comma 3 45" xfId="12258"/>
    <cellStyle name="Comma 3 46" xfId="12259"/>
    <cellStyle name="Comma 3 47" xfId="12260"/>
    <cellStyle name="Comma 3 48" xfId="12261"/>
    <cellStyle name="Comma 3 49" xfId="12262"/>
    <cellStyle name="Comma 3 5" xfId="12263"/>
    <cellStyle name="Comma 3 50" xfId="12264"/>
    <cellStyle name="Comma 3 51" xfId="12265"/>
    <cellStyle name="Comma 3 52" xfId="12266"/>
    <cellStyle name="Comma 3 53" xfId="12267"/>
    <cellStyle name="Comma 3 54" xfId="12268"/>
    <cellStyle name="Comma 3 55" xfId="12269"/>
    <cellStyle name="Comma 3 56" xfId="12270"/>
    <cellStyle name="Comma 3 57" xfId="12271"/>
    <cellStyle name="Comma 3 58" xfId="12272"/>
    <cellStyle name="Comma 3 59" xfId="12273"/>
    <cellStyle name="Comma 3 6" xfId="12274"/>
    <cellStyle name="Comma 3 6 10" xfId="12275"/>
    <cellStyle name="Comma 3 6 11" xfId="12276"/>
    <cellStyle name="Comma 3 6 12" xfId="12277"/>
    <cellStyle name="Comma 3 6 13" xfId="12278"/>
    <cellStyle name="Comma 3 6 14" xfId="12279"/>
    <cellStyle name="Comma 3 6 14 10" xfId="12280"/>
    <cellStyle name="Comma 3 6 14 11" xfId="12281"/>
    <cellStyle name="Comma 3 6 14 12" xfId="12282"/>
    <cellStyle name="Comma 3 6 14 13" xfId="12283"/>
    <cellStyle name="Comma 3 6 14 14" xfId="12284"/>
    <cellStyle name="Comma 3 6 14 15" xfId="12285"/>
    <cellStyle name="Comma 3 6 14 16" xfId="12286"/>
    <cellStyle name="Comma 3 6 14 17" xfId="12287"/>
    <cellStyle name="Comma 3 6 14 18" xfId="12288"/>
    <cellStyle name="Comma 3 6 14 19" xfId="12289"/>
    <cellStyle name="Comma 3 6 14 2" xfId="12290"/>
    <cellStyle name="Comma 3 6 14 20" xfId="12291"/>
    <cellStyle name="Comma 3 6 14 21" xfId="12292"/>
    <cellStyle name="Comma 3 6 14 22" xfId="12293"/>
    <cellStyle name="Comma 3 6 14 3" xfId="12294"/>
    <cellStyle name="Comma 3 6 14 4" xfId="12295"/>
    <cellStyle name="Comma 3 6 14 5" xfId="12296"/>
    <cellStyle name="Comma 3 6 14 6" xfId="12297"/>
    <cellStyle name="Comma 3 6 14 7" xfId="12298"/>
    <cellStyle name="Comma 3 6 14 8" xfId="12299"/>
    <cellStyle name="Comma 3 6 14 9" xfId="12300"/>
    <cellStyle name="Comma 3 6 15" xfId="12301"/>
    <cellStyle name="Comma 3 6 15 10" xfId="12302"/>
    <cellStyle name="Comma 3 6 15 11" xfId="12303"/>
    <cellStyle name="Comma 3 6 15 12" xfId="12304"/>
    <cellStyle name="Comma 3 6 15 13" xfId="12305"/>
    <cellStyle name="Comma 3 6 15 14" xfId="12306"/>
    <cellStyle name="Comma 3 6 15 15" xfId="12307"/>
    <cellStyle name="Comma 3 6 15 16" xfId="12308"/>
    <cellStyle name="Comma 3 6 15 17" xfId="12309"/>
    <cellStyle name="Comma 3 6 15 18" xfId="12310"/>
    <cellStyle name="Comma 3 6 15 19" xfId="12311"/>
    <cellStyle name="Comma 3 6 15 2" xfId="12312"/>
    <cellStyle name="Comma 3 6 15 20" xfId="12313"/>
    <cellStyle name="Comma 3 6 15 21" xfId="12314"/>
    <cellStyle name="Comma 3 6 15 22" xfId="12315"/>
    <cellStyle name="Comma 3 6 15 3" xfId="12316"/>
    <cellStyle name="Comma 3 6 15 4" xfId="12317"/>
    <cellStyle name="Comma 3 6 15 5" xfId="12318"/>
    <cellStyle name="Comma 3 6 15 6" xfId="12319"/>
    <cellStyle name="Comma 3 6 15 7" xfId="12320"/>
    <cellStyle name="Comma 3 6 15 8" xfId="12321"/>
    <cellStyle name="Comma 3 6 15 9" xfId="12322"/>
    <cellStyle name="Comma 3 6 16" xfId="12323"/>
    <cellStyle name="Comma 3 6 16 10" xfId="12324"/>
    <cellStyle name="Comma 3 6 16 11" xfId="12325"/>
    <cellStyle name="Comma 3 6 16 12" xfId="12326"/>
    <cellStyle name="Comma 3 6 16 13" xfId="12327"/>
    <cellStyle name="Comma 3 6 16 14" xfId="12328"/>
    <cellStyle name="Comma 3 6 16 15" xfId="12329"/>
    <cellStyle name="Comma 3 6 16 16" xfId="12330"/>
    <cellStyle name="Comma 3 6 16 17" xfId="12331"/>
    <cellStyle name="Comma 3 6 16 18" xfId="12332"/>
    <cellStyle name="Comma 3 6 16 19" xfId="12333"/>
    <cellStyle name="Comma 3 6 16 2" xfId="12334"/>
    <cellStyle name="Comma 3 6 16 20" xfId="12335"/>
    <cellStyle name="Comma 3 6 16 21" xfId="12336"/>
    <cellStyle name="Comma 3 6 16 22" xfId="12337"/>
    <cellStyle name="Comma 3 6 16 3" xfId="12338"/>
    <cellStyle name="Comma 3 6 16 4" xfId="12339"/>
    <cellStyle name="Comma 3 6 16 5" xfId="12340"/>
    <cellStyle name="Comma 3 6 16 6" xfId="12341"/>
    <cellStyle name="Comma 3 6 16 7" xfId="12342"/>
    <cellStyle name="Comma 3 6 16 8" xfId="12343"/>
    <cellStyle name="Comma 3 6 16 9" xfId="12344"/>
    <cellStyle name="Comma 3 6 17" xfId="12345"/>
    <cellStyle name="Comma 3 6 17 10" xfId="12346"/>
    <cellStyle name="Comma 3 6 17 11" xfId="12347"/>
    <cellStyle name="Comma 3 6 17 12" xfId="12348"/>
    <cellStyle name="Comma 3 6 17 13" xfId="12349"/>
    <cellStyle name="Comma 3 6 17 14" xfId="12350"/>
    <cellStyle name="Comma 3 6 17 15" xfId="12351"/>
    <cellStyle name="Comma 3 6 17 16" xfId="12352"/>
    <cellStyle name="Comma 3 6 17 17" xfId="12353"/>
    <cellStyle name="Comma 3 6 17 18" xfId="12354"/>
    <cellStyle name="Comma 3 6 17 19" xfId="12355"/>
    <cellStyle name="Comma 3 6 17 2" xfId="12356"/>
    <cellStyle name="Comma 3 6 17 20" xfId="12357"/>
    <cellStyle name="Comma 3 6 17 21" xfId="12358"/>
    <cellStyle name="Comma 3 6 17 22" xfId="12359"/>
    <cellStyle name="Comma 3 6 17 3" xfId="12360"/>
    <cellStyle name="Comma 3 6 17 4" xfId="12361"/>
    <cellStyle name="Comma 3 6 17 5" xfId="12362"/>
    <cellStyle name="Comma 3 6 17 6" xfId="12363"/>
    <cellStyle name="Comma 3 6 17 7" xfId="12364"/>
    <cellStyle name="Comma 3 6 17 8" xfId="12365"/>
    <cellStyle name="Comma 3 6 17 9" xfId="12366"/>
    <cellStyle name="Comma 3 6 18" xfId="12367"/>
    <cellStyle name="Comma 3 6 18 10" xfId="12368"/>
    <cellStyle name="Comma 3 6 18 11" xfId="12369"/>
    <cellStyle name="Comma 3 6 18 12" xfId="12370"/>
    <cellStyle name="Comma 3 6 18 13" xfId="12371"/>
    <cellStyle name="Comma 3 6 18 14" xfId="12372"/>
    <cellStyle name="Comma 3 6 18 15" xfId="12373"/>
    <cellStyle name="Comma 3 6 18 16" xfId="12374"/>
    <cellStyle name="Comma 3 6 18 17" xfId="12375"/>
    <cellStyle name="Comma 3 6 18 18" xfId="12376"/>
    <cellStyle name="Comma 3 6 18 19" xfId="12377"/>
    <cellStyle name="Comma 3 6 18 2" xfId="12378"/>
    <cellStyle name="Comma 3 6 18 20" xfId="12379"/>
    <cellStyle name="Comma 3 6 18 21" xfId="12380"/>
    <cellStyle name="Comma 3 6 18 22" xfId="12381"/>
    <cellStyle name="Comma 3 6 18 3" xfId="12382"/>
    <cellStyle name="Comma 3 6 18 4" xfId="12383"/>
    <cellStyle name="Comma 3 6 18 5" xfId="12384"/>
    <cellStyle name="Comma 3 6 18 6" xfId="12385"/>
    <cellStyle name="Comma 3 6 18 7" xfId="12386"/>
    <cellStyle name="Comma 3 6 18 8" xfId="12387"/>
    <cellStyle name="Comma 3 6 18 9" xfId="12388"/>
    <cellStyle name="Comma 3 6 19" xfId="12389"/>
    <cellStyle name="Comma 3 6 19 10" xfId="12390"/>
    <cellStyle name="Comma 3 6 19 11" xfId="12391"/>
    <cellStyle name="Comma 3 6 19 12" xfId="12392"/>
    <cellStyle name="Comma 3 6 19 13" xfId="12393"/>
    <cellStyle name="Comma 3 6 19 14" xfId="12394"/>
    <cellStyle name="Comma 3 6 19 15" xfId="12395"/>
    <cellStyle name="Comma 3 6 19 16" xfId="12396"/>
    <cellStyle name="Comma 3 6 19 17" xfId="12397"/>
    <cellStyle name="Comma 3 6 19 18" xfId="12398"/>
    <cellStyle name="Comma 3 6 19 19" xfId="12399"/>
    <cellStyle name="Comma 3 6 19 2" xfId="12400"/>
    <cellStyle name="Comma 3 6 19 20" xfId="12401"/>
    <cellStyle name="Comma 3 6 19 21" xfId="12402"/>
    <cellStyle name="Comma 3 6 19 22" xfId="12403"/>
    <cellStyle name="Comma 3 6 19 3" xfId="12404"/>
    <cellStyle name="Comma 3 6 19 4" xfId="12405"/>
    <cellStyle name="Comma 3 6 19 5" xfId="12406"/>
    <cellStyle name="Comma 3 6 19 6" xfId="12407"/>
    <cellStyle name="Comma 3 6 19 7" xfId="12408"/>
    <cellStyle name="Comma 3 6 19 8" xfId="12409"/>
    <cellStyle name="Comma 3 6 19 9" xfId="12410"/>
    <cellStyle name="Comma 3 6 2" xfId="12411"/>
    <cellStyle name="Comma 3 6 2 10" xfId="12412"/>
    <cellStyle name="Comma 3 6 2 11" xfId="12413"/>
    <cellStyle name="Comma 3 6 2 12" xfId="12414"/>
    <cellStyle name="Comma 3 6 2 13" xfId="12415"/>
    <cellStyle name="Comma 3 6 2 14" xfId="12416"/>
    <cellStyle name="Comma 3 6 2 15" xfId="12417"/>
    <cellStyle name="Comma 3 6 2 16" xfId="12418"/>
    <cellStyle name="Comma 3 6 2 17" xfId="12419"/>
    <cellStyle name="Comma 3 6 2 18" xfId="12420"/>
    <cellStyle name="Comma 3 6 2 19" xfId="12421"/>
    <cellStyle name="Comma 3 6 2 2" xfId="12422"/>
    <cellStyle name="Comma 3 6 2 2 10" xfId="12423"/>
    <cellStyle name="Comma 3 6 2 2 10 10" xfId="12424"/>
    <cellStyle name="Comma 3 6 2 2 10 11" xfId="12425"/>
    <cellStyle name="Comma 3 6 2 2 10 12" xfId="12426"/>
    <cellStyle name="Comma 3 6 2 2 10 13" xfId="12427"/>
    <cellStyle name="Comma 3 6 2 2 10 14" xfId="12428"/>
    <cellStyle name="Comma 3 6 2 2 10 15" xfId="12429"/>
    <cellStyle name="Comma 3 6 2 2 10 16" xfId="12430"/>
    <cellStyle name="Comma 3 6 2 2 10 17" xfId="12431"/>
    <cellStyle name="Comma 3 6 2 2 10 18" xfId="12432"/>
    <cellStyle name="Comma 3 6 2 2 10 19" xfId="12433"/>
    <cellStyle name="Comma 3 6 2 2 10 2" xfId="12434"/>
    <cellStyle name="Comma 3 6 2 2 10 20" xfId="12435"/>
    <cellStyle name="Comma 3 6 2 2 10 21" xfId="12436"/>
    <cellStyle name="Comma 3 6 2 2 10 22" xfId="12437"/>
    <cellStyle name="Comma 3 6 2 2 10 3" xfId="12438"/>
    <cellStyle name="Comma 3 6 2 2 10 4" xfId="12439"/>
    <cellStyle name="Comma 3 6 2 2 10 5" xfId="12440"/>
    <cellStyle name="Comma 3 6 2 2 10 6" xfId="12441"/>
    <cellStyle name="Comma 3 6 2 2 10 7" xfId="12442"/>
    <cellStyle name="Comma 3 6 2 2 10 8" xfId="12443"/>
    <cellStyle name="Comma 3 6 2 2 10 9" xfId="12444"/>
    <cellStyle name="Comma 3 6 2 2 11" xfId="12445"/>
    <cellStyle name="Comma 3 6 2 2 11 10" xfId="12446"/>
    <cellStyle name="Comma 3 6 2 2 11 11" xfId="12447"/>
    <cellStyle name="Comma 3 6 2 2 11 12" xfId="12448"/>
    <cellStyle name="Comma 3 6 2 2 11 13" xfId="12449"/>
    <cellStyle name="Comma 3 6 2 2 11 14" xfId="12450"/>
    <cellStyle name="Comma 3 6 2 2 11 15" xfId="12451"/>
    <cellStyle name="Comma 3 6 2 2 11 16" xfId="12452"/>
    <cellStyle name="Comma 3 6 2 2 11 17" xfId="12453"/>
    <cellStyle name="Comma 3 6 2 2 11 18" xfId="12454"/>
    <cellStyle name="Comma 3 6 2 2 11 19" xfId="12455"/>
    <cellStyle name="Comma 3 6 2 2 11 2" xfId="12456"/>
    <cellStyle name="Comma 3 6 2 2 11 20" xfId="12457"/>
    <cellStyle name="Comma 3 6 2 2 11 21" xfId="12458"/>
    <cellStyle name="Comma 3 6 2 2 11 22" xfId="12459"/>
    <cellStyle name="Comma 3 6 2 2 11 3" xfId="12460"/>
    <cellStyle name="Comma 3 6 2 2 11 4" xfId="12461"/>
    <cellStyle name="Comma 3 6 2 2 11 5" xfId="12462"/>
    <cellStyle name="Comma 3 6 2 2 11 6" xfId="12463"/>
    <cellStyle name="Comma 3 6 2 2 11 7" xfId="12464"/>
    <cellStyle name="Comma 3 6 2 2 11 8" xfId="12465"/>
    <cellStyle name="Comma 3 6 2 2 11 9" xfId="12466"/>
    <cellStyle name="Comma 3 6 2 2 12" xfId="12467"/>
    <cellStyle name="Comma 3 6 2 2 12 10" xfId="12468"/>
    <cellStyle name="Comma 3 6 2 2 12 11" xfId="12469"/>
    <cellStyle name="Comma 3 6 2 2 12 12" xfId="12470"/>
    <cellStyle name="Comma 3 6 2 2 12 13" xfId="12471"/>
    <cellStyle name="Comma 3 6 2 2 12 14" xfId="12472"/>
    <cellStyle name="Comma 3 6 2 2 12 15" xfId="12473"/>
    <cellStyle name="Comma 3 6 2 2 12 16" xfId="12474"/>
    <cellStyle name="Comma 3 6 2 2 12 17" xfId="12475"/>
    <cellStyle name="Comma 3 6 2 2 12 18" xfId="12476"/>
    <cellStyle name="Comma 3 6 2 2 12 19" xfId="12477"/>
    <cellStyle name="Comma 3 6 2 2 12 2" xfId="12478"/>
    <cellStyle name="Comma 3 6 2 2 12 20" xfId="12479"/>
    <cellStyle name="Comma 3 6 2 2 12 21" xfId="12480"/>
    <cellStyle name="Comma 3 6 2 2 12 22" xfId="12481"/>
    <cellStyle name="Comma 3 6 2 2 12 3" xfId="12482"/>
    <cellStyle name="Comma 3 6 2 2 12 4" xfId="12483"/>
    <cellStyle name="Comma 3 6 2 2 12 5" xfId="12484"/>
    <cellStyle name="Comma 3 6 2 2 12 6" xfId="12485"/>
    <cellStyle name="Comma 3 6 2 2 12 7" xfId="12486"/>
    <cellStyle name="Comma 3 6 2 2 12 8" xfId="12487"/>
    <cellStyle name="Comma 3 6 2 2 12 9" xfId="12488"/>
    <cellStyle name="Comma 3 6 2 2 13" xfId="12489"/>
    <cellStyle name="Comma 3 6 2 2 13 10" xfId="12490"/>
    <cellStyle name="Comma 3 6 2 2 13 11" xfId="12491"/>
    <cellStyle name="Comma 3 6 2 2 13 12" xfId="12492"/>
    <cellStyle name="Comma 3 6 2 2 13 13" xfId="12493"/>
    <cellStyle name="Comma 3 6 2 2 13 14" xfId="12494"/>
    <cellStyle name="Comma 3 6 2 2 13 15" xfId="12495"/>
    <cellStyle name="Comma 3 6 2 2 13 16" xfId="12496"/>
    <cellStyle name="Comma 3 6 2 2 13 17" xfId="12497"/>
    <cellStyle name="Comma 3 6 2 2 13 18" xfId="12498"/>
    <cellStyle name="Comma 3 6 2 2 13 19" xfId="12499"/>
    <cellStyle name="Comma 3 6 2 2 13 2" xfId="12500"/>
    <cellStyle name="Comma 3 6 2 2 13 20" xfId="12501"/>
    <cellStyle name="Comma 3 6 2 2 13 21" xfId="12502"/>
    <cellStyle name="Comma 3 6 2 2 13 22" xfId="12503"/>
    <cellStyle name="Comma 3 6 2 2 13 3" xfId="12504"/>
    <cellStyle name="Comma 3 6 2 2 13 4" xfId="12505"/>
    <cellStyle name="Comma 3 6 2 2 13 5" xfId="12506"/>
    <cellStyle name="Comma 3 6 2 2 13 6" xfId="12507"/>
    <cellStyle name="Comma 3 6 2 2 13 7" xfId="12508"/>
    <cellStyle name="Comma 3 6 2 2 13 8" xfId="12509"/>
    <cellStyle name="Comma 3 6 2 2 13 9" xfId="12510"/>
    <cellStyle name="Comma 3 6 2 2 14" xfId="12511"/>
    <cellStyle name="Comma 3 6 2 2 14 10" xfId="12512"/>
    <cellStyle name="Comma 3 6 2 2 14 11" xfId="12513"/>
    <cellStyle name="Comma 3 6 2 2 14 12" xfId="12514"/>
    <cellStyle name="Comma 3 6 2 2 14 13" xfId="12515"/>
    <cellStyle name="Comma 3 6 2 2 14 14" xfId="12516"/>
    <cellStyle name="Comma 3 6 2 2 14 15" xfId="12517"/>
    <cellStyle name="Comma 3 6 2 2 14 16" xfId="12518"/>
    <cellStyle name="Comma 3 6 2 2 14 17" xfId="12519"/>
    <cellStyle name="Comma 3 6 2 2 14 18" xfId="12520"/>
    <cellStyle name="Comma 3 6 2 2 14 19" xfId="12521"/>
    <cellStyle name="Comma 3 6 2 2 14 2" xfId="12522"/>
    <cellStyle name="Comma 3 6 2 2 14 20" xfId="12523"/>
    <cellStyle name="Comma 3 6 2 2 14 21" xfId="12524"/>
    <cellStyle name="Comma 3 6 2 2 14 22" xfId="12525"/>
    <cellStyle name="Comma 3 6 2 2 14 3" xfId="12526"/>
    <cellStyle name="Comma 3 6 2 2 14 4" xfId="12527"/>
    <cellStyle name="Comma 3 6 2 2 14 5" xfId="12528"/>
    <cellStyle name="Comma 3 6 2 2 14 6" xfId="12529"/>
    <cellStyle name="Comma 3 6 2 2 14 7" xfId="12530"/>
    <cellStyle name="Comma 3 6 2 2 14 8" xfId="12531"/>
    <cellStyle name="Comma 3 6 2 2 14 9" xfId="12532"/>
    <cellStyle name="Comma 3 6 2 2 15" xfId="12533"/>
    <cellStyle name="Comma 3 6 2 2 15 10" xfId="12534"/>
    <cellStyle name="Comma 3 6 2 2 15 11" xfId="12535"/>
    <cellStyle name="Comma 3 6 2 2 15 12" xfId="12536"/>
    <cellStyle name="Comma 3 6 2 2 15 13" xfId="12537"/>
    <cellStyle name="Comma 3 6 2 2 15 14" xfId="12538"/>
    <cellStyle name="Comma 3 6 2 2 15 15" xfId="12539"/>
    <cellStyle name="Comma 3 6 2 2 15 16" xfId="12540"/>
    <cellStyle name="Comma 3 6 2 2 15 17" xfId="12541"/>
    <cellStyle name="Comma 3 6 2 2 15 18" xfId="12542"/>
    <cellStyle name="Comma 3 6 2 2 15 19" xfId="12543"/>
    <cellStyle name="Comma 3 6 2 2 15 2" xfId="12544"/>
    <cellStyle name="Comma 3 6 2 2 15 20" xfId="12545"/>
    <cellStyle name="Comma 3 6 2 2 15 21" xfId="12546"/>
    <cellStyle name="Comma 3 6 2 2 15 22" xfId="12547"/>
    <cellStyle name="Comma 3 6 2 2 15 3" xfId="12548"/>
    <cellStyle name="Comma 3 6 2 2 15 4" xfId="12549"/>
    <cellStyle name="Comma 3 6 2 2 15 5" xfId="12550"/>
    <cellStyle name="Comma 3 6 2 2 15 6" xfId="12551"/>
    <cellStyle name="Comma 3 6 2 2 15 7" xfId="12552"/>
    <cellStyle name="Comma 3 6 2 2 15 8" xfId="12553"/>
    <cellStyle name="Comma 3 6 2 2 15 9" xfId="12554"/>
    <cellStyle name="Comma 3 6 2 2 16" xfId="12555"/>
    <cellStyle name="Comma 3 6 2 2 16 10" xfId="12556"/>
    <cellStyle name="Comma 3 6 2 2 16 11" xfId="12557"/>
    <cellStyle name="Comma 3 6 2 2 16 12" xfId="12558"/>
    <cellStyle name="Comma 3 6 2 2 16 13" xfId="12559"/>
    <cellStyle name="Comma 3 6 2 2 16 14" xfId="12560"/>
    <cellStyle name="Comma 3 6 2 2 16 15" xfId="12561"/>
    <cellStyle name="Comma 3 6 2 2 16 16" xfId="12562"/>
    <cellStyle name="Comma 3 6 2 2 16 17" xfId="12563"/>
    <cellStyle name="Comma 3 6 2 2 16 18" xfId="12564"/>
    <cellStyle name="Comma 3 6 2 2 16 19" xfId="12565"/>
    <cellStyle name="Comma 3 6 2 2 16 2" xfId="12566"/>
    <cellStyle name="Comma 3 6 2 2 16 20" xfId="12567"/>
    <cellStyle name="Comma 3 6 2 2 16 21" xfId="12568"/>
    <cellStyle name="Comma 3 6 2 2 16 22" xfId="12569"/>
    <cellStyle name="Comma 3 6 2 2 16 3" xfId="12570"/>
    <cellStyle name="Comma 3 6 2 2 16 4" xfId="12571"/>
    <cellStyle name="Comma 3 6 2 2 16 5" xfId="12572"/>
    <cellStyle name="Comma 3 6 2 2 16 6" xfId="12573"/>
    <cellStyle name="Comma 3 6 2 2 16 7" xfId="12574"/>
    <cellStyle name="Comma 3 6 2 2 16 8" xfId="12575"/>
    <cellStyle name="Comma 3 6 2 2 16 9" xfId="12576"/>
    <cellStyle name="Comma 3 6 2 2 17" xfId="12577"/>
    <cellStyle name="Comma 3 6 2 2 17 10" xfId="12578"/>
    <cellStyle name="Comma 3 6 2 2 17 11" xfId="12579"/>
    <cellStyle name="Comma 3 6 2 2 17 12" xfId="12580"/>
    <cellStyle name="Comma 3 6 2 2 17 13" xfId="12581"/>
    <cellStyle name="Comma 3 6 2 2 17 14" xfId="12582"/>
    <cellStyle name="Comma 3 6 2 2 17 15" xfId="12583"/>
    <cellStyle name="Comma 3 6 2 2 17 16" xfId="12584"/>
    <cellStyle name="Comma 3 6 2 2 17 17" xfId="12585"/>
    <cellStyle name="Comma 3 6 2 2 17 18" xfId="12586"/>
    <cellStyle name="Comma 3 6 2 2 17 19" xfId="12587"/>
    <cellStyle name="Comma 3 6 2 2 17 2" xfId="12588"/>
    <cellStyle name="Comma 3 6 2 2 17 20" xfId="12589"/>
    <cellStyle name="Comma 3 6 2 2 17 21" xfId="12590"/>
    <cellStyle name="Comma 3 6 2 2 17 22" xfId="12591"/>
    <cellStyle name="Comma 3 6 2 2 17 3" xfId="12592"/>
    <cellStyle name="Comma 3 6 2 2 17 4" xfId="12593"/>
    <cellStyle name="Comma 3 6 2 2 17 5" xfId="12594"/>
    <cellStyle name="Comma 3 6 2 2 17 6" xfId="12595"/>
    <cellStyle name="Comma 3 6 2 2 17 7" xfId="12596"/>
    <cellStyle name="Comma 3 6 2 2 17 8" xfId="12597"/>
    <cellStyle name="Comma 3 6 2 2 17 9" xfId="12598"/>
    <cellStyle name="Comma 3 6 2 2 18" xfId="12599"/>
    <cellStyle name="Comma 3 6 2 2 18 10" xfId="12600"/>
    <cellStyle name="Comma 3 6 2 2 18 11" xfId="12601"/>
    <cellStyle name="Comma 3 6 2 2 18 12" xfId="12602"/>
    <cellStyle name="Comma 3 6 2 2 18 13" xfId="12603"/>
    <cellStyle name="Comma 3 6 2 2 18 14" xfId="12604"/>
    <cellStyle name="Comma 3 6 2 2 18 15" xfId="12605"/>
    <cellStyle name="Comma 3 6 2 2 18 16" xfId="12606"/>
    <cellStyle name="Comma 3 6 2 2 18 17" xfId="12607"/>
    <cellStyle name="Comma 3 6 2 2 18 18" xfId="12608"/>
    <cellStyle name="Comma 3 6 2 2 18 19" xfId="12609"/>
    <cellStyle name="Comma 3 6 2 2 18 2" xfId="12610"/>
    <cellStyle name="Comma 3 6 2 2 18 20" xfId="12611"/>
    <cellStyle name="Comma 3 6 2 2 18 21" xfId="12612"/>
    <cellStyle name="Comma 3 6 2 2 18 22" xfId="12613"/>
    <cellStyle name="Comma 3 6 2 2 18 3" xfId="12614"/>
    <cellStyle name="Comma 3 6 2 2 18 4" xfId="12615"/>
    <cellStyle name="Comma 3 6 2 2 18 5" xfId="12616"/>
    <cellStyle name="Comma 3 6 2 2 18 6" xfId="12617"/>
    <cellStyle name="Comma 3 6 2 2 18 7" xfId="12618"/>
    <cellStyle name="Comma 3 6 2 2 18 8" xfId="12619"/>
    <cellStyle name="Comma 3 6 2 2 18 9" xfId="12620"/>
    <cellStyle name="Comma 3 6 2 2 19" xfId="12621"/>
    <cellStyle name="Comma 3 6 2 2 19 10" xfId="12622"/>
    <cellStyle name="Comma 3 6 2 2 19 11" xfId="12623"/>
    <cellStyle name="Comma 3 6 2 2 19 12" xfId="12624"/>
    <cellStyle name="Comma 3 6 2 2 19 13" xfId="12625"/>
    <cellStyle name="Comma 3 6 2 2 19 14" xfId="12626"/>
    <cellStyle name="Comma 3 6 2 2 19 15" xfId="12627"/>
    <cellStyle name="Comma 3 6 2 2 19 16" xfId="12628"/>
    <cellStyle name="Comma 3 6 2 2 19 17" xfId="12629"/>
    <cellStyle name="Comma 3 6 2 2 19 18" xfId="12630"/>
    <cellStyle name="Comma 3 6 2 2 19 19" xfId="12631"/>
    <cellStyle name="Comma 3 6 2 2 19 2" xfId="12632"/>
    <cellStyle name="Comma 3 6 2 2 19 20" xfId="12633"/>
    <cellStyle name="Comma 3 6 2 2 19 21" xfId="12634"/>
    <cellStyle name="Comma 3 6 2 2 19 22" xfId="12635"/>
    <cellStyle name="Comma 3 6 2 2 19 3" xfId="12636"/>
    <cellStyle name="Comma 3 6 2 2 19 4" xfId="12637"/>
    <cellStyle name="Comma 3 6 2 2 19 5" xfId="12638"/>
    <cellStyle name="Comma 3 6 2 2 19 6" xfId="12639"/>
    <cellStyle name="Comma 3 6 2 2 19 7" xfId="12640"/>
    <cellStyle name="Comma 3 6 2 2 19 8" xfId="12641"/>
    <cellStyle name="Comma 3 6 2 2 19 9" xfId="12642"/>
    <cellStyle name="Comma 3 6 2 2 2" xfId="12643"/>
    <cellStyle name="Comma 3 6 2 2 2 10" xfId="12644"/>
    <cellStyle name="Comma 3 6 2 2 2 11" xfId="12645"/>
    <cellStyle name="Comma 3 6 2 2 2 12" xfId="12646"/>
    <cellStyle name="Comma 3 6 2 2 2 13" xfId="12647"/>
    <cellStyle name="Comma 3 6 2 2 2 14" xfId="12648"/>
    <cellStyle name="Comma 3 6 2 2 2 15" xfId="12649"/>
    <cellStyle name="Comma 3 6 2 2 2 16" xfId="12650"/>
    <cellStyle name="Comma 3 6 2 2 2 17" xfId="12651"/>
    <cellStyle name="Comma 3 6 2 2 2 18" xfId="12652"/>
    <cellStyle name="Comma 3 6 2 2 2 19" xfId="12653"/>
    <cellStyle name="Comma 3 6 2 2 2 2" xfId="12654"/>
    <cellStyle name="Comma 3 6 2 2 2 20" xfId="12655"/>
    <cellStyle name="Comma 3 6 2 2 2 21" xfId="12656"/>
    <cellStyle name="Comma 3 6 2 2 2 22" xfId="12657"/>
    <cellStyle name="Comma 3 6 2 2 2 23" xfId="12658"/>
    <cellStyle name="Comma 3 6 2 2 2 24" xfId="12659"/>
    <cellStyle name="Comma 3 6 2 2 2 25" xfId="12660"/>
    <cellStyle name="Comma 3 6 2 2 2 26" xfId="12661"/>
    <cellStyle name="Comma 3 6 2 2 2 27" xfId="12662"/>
    <cellStyle name="Comma 3 6 2 2 2 28" xfId="12663"/>
    <cellStyle name="Comma 3 6 2 2 2 29" xfId="12664"/>
    <cellStyle name="Comma 3 6 2 2 2 3" xfId="12665"/>
    <cellStyle name="Comma 3 6 2 2 2 30" xfId="12666"/>
    <cellStyle name="Comma 3 6 2 2 2 31" xfId="12667"/>
    <cellStyle name="Comma 3 6 2 2 2 32" xfId="12668"/>
    <cellStyle name="Comma 3 6 2 2 2 33" xfId="12669"/>
    <cellStyle name="Comma 3 6 2 2 2 34" xfId="12670"/>
    <cellStyle name="Comma 3 6 2 2 2 35" xfId="12671"/>
    <cellStyle name="Comma 3 6 2 2 2 36" xfId="12672"/>
    <cellStyle name="Comma 3 6 2 2 2 37" xfId="12673"/>
    <cellStyle name="Comma 3 6 2 2 2 38" xfId="12674"/>
    <cellStyle name="Comma 3 6 2 2 2 39" xfId="12675"/>
    <cellStyle name="Comma 3 6 2 2 2 4" xfId="12676"/>
    <cellStyle name="Comma 3 6 2 2 2 40" xfId="12677"/>
    <cellStyle name="Comma 3 6 2 2 2 5" xfId="12678"/>
    <cellStyle name="Comma 3 6 2 2 2 6" xfId="12679"/>
    <cellStyle name="Comma 3 6 2 2 2 7" xfId="12680"/>
    <cellStyle name="Comma 3 6 2 2 2 8" xfId="12681"/>
    <cellStyle name="Comma 3 6 2 2 2 9" xfId="12682"/>
    <cellStyle name="Comma 3 6 2 2 20" xfId="12683"/>
    <cellStyle name="Comma 3 6 2 2 21" xfId="12684"/>
    <cellStyle name="Comma 3 6 2 2 22" xfId="12685"/>
    <cellStyle name="Comma 3 6 2 2 23" xfId="12686"/>
    <cellStyle name="Comma 3 6 2 2 24" xfId="12687"/>
    <cellStyle name="Comma 3 6 2 2 25" xfId="12688"/>
    <cellStyle name="Comma 3 6 2 2 26" xfId="12689"/>
    <cellStyle name="Comma 3 6 2 2 27" xfId="12690"/>
    <cellStyle name="Comma 3 6 2 2 28" xfId="12691"/>
    <cellStyle name="Comma 3 6 2 2 29" xfId="12692"/>
    <cellStyle name="Comma 3 6 2 2 3" xfId="12693"/>
    <cellStyle name="Comma 3 6 2 2 30" xfId="12694"/>
    <cellStyle name="Comma 3 6 2 2 31" xfId="12695"/>
    <cellStyle name="Comma 3 6 2 2 32" xfId="12696"/>
    <cellStyle name="Comma 3 6 2 2 33" xfId="12697"/>
    <cellStyle name="Comma 3 6 2 2 34" xfId="12698"/>
    <cellStyle name="Comma 3 6 2 2 35" xfId="12699"/>
    <cellStyle name="Comma 3 6 2 2 36" xfId="12700"/>
    <cellStyle name="Comma 3 6 2 2 37" xfId="12701"/>
    <cellStyle name="Comma 3 6 2 2 38" xfId="12702"/>
    <cellStyle name="Comma 3 6 2 2 39" xfId="12703"/>
    <cellStyle name="Comma 3 6 2 2 4" xfId="12704"/>
    <cellStyle name="Comma 3 6 2 2 40" xfId="12705"/>
    <cellStyle name="Comma 3 6 2 2 5" xfId="12706"/>
    <cellStyle name="Comma 3 6 2 2 6" xfId="12707"/>
    <cellStyle name="Comma 3 6 2 2 7" xfId="12708"/>
    <cellStyle name="Comma 3 6 2 2 8" xfId="12709"/>
    <cellStyle name="Comma 3 6 2 2 9" xfId="12710"/>
    <cellStyle name="Comma 3 6 2 2 9 10" xfId="12711"/>
    <cellStyle name="Comma 3 6 2 2 9 11" xfId="12712"/>
    <cellStyle name="Comma 3 6 2 2 9 12" xfId="12713"/>
    <cellStyle name="Comma 3 6 2 2 9 13" xfId="12714"/>
    <cellStyle name="Comma 3 6 2 2 9 14" xfId="12715"/>
    <cellStyle name="Comma 3 6 2 2 9 15" xfId="12716"/>
    <cellStyle name="Comma 3 6 2 2 9 16" xfId="12717"/>
    <cellStyle name="Comma 3 6 2 2 9 17" xfId="12718"/>
    <cellStyle name="Comma 3 6 2 2 9 18" xfId="12719"/>
    <cellStyle name="Comma 3 6 2 2 9 19" xfId="12720"/>
    <cellStyle name="Comma 3 6 2 2 9 2" xfId="12721"/>
    <cellStyle name="Comma 3 6 2 2 9 20" xfId="12722"/>
    <cellStyle name="Comma 3 6 2 2 9 21" xfId="12723"/>
    <cellStyle name="Comma 3 6 2 2 9 22" xfId="12724"/>
    <cellStyle name="Comma 3 6 2 2 9 3" xfId="12725"/>
    <cellStyle name="Comma 3 6 2 2 9 4" xfId="12726"/>
    <cellStyle name="Comma 3 6 2 2 9 5" xfId="12727"/>
    <cellStyle name="Comma 3 6 2 2 9 6" xfId="12728"/>
    <cellStyle name="Comma 3 6 2 2 9 7" xfId="12729"/>
    <cellStyle name="Comma 3 6 2 2 9 8" xfId="12730"/>
    <cellStyle name="Comma 3 6 2 2 9 9" xfId="12731"/>
    <cellStyle name="Comma 3 6 2 20" xfId="12732"/>
    <cellStyle name="Comma 3 6 2 21" xfId="12733"/>
    <cellStyle name="Comma 3 6 2 22" xfId="12734"/>
    <cellStyle name="Comma 3 6 2 23" xfId="12735"/>
    <cellStyle name="Comma 3 6 2 24" xfId="12736"/>
    <cellStyle name="Comma 3 6 2 25" xfId="12737"/>
    <cellStyle name="Comma 3 6 2 26" xfId="12738"/>
    <cellStyle name="Comma 3 6 2 27" xfId="12739"/>
    <cellStyle name="Comma 3 6 2 28" xfId="12740"/>
    <cellStyle name="Comma 3 6 2 29" xfId="12741"/>
    <cellStyle name="Comma 3 6 2 3" xfId="12742"/>
    <cellStyle name="Comma 3 6 2 30" xfId="12743"/>
    <cellStyle name="Comma 3 6 2 31" xfId="12744"/>
    <cellStyle name="Comma 3 6 2 32" xfId="12745"/>
    <cellStyle name="Comma 3 6 2 33" xfId="12746"/>
    <cellStyle name="Comma 3 6 2 34" xfId="12747"/>
    <cellStyle name="Comma 3 6 2 35" xfId="12748"/>
    <cellStyle name="Comma 3 6 2 36" xfId="12749"/>
    <cellStyle name="Comma 3 6 2 37" xfId="12750"/>
    <cellStyle name="Comma 3 6 2 38" xfId="12751"/>
    <cellStyle name="Comma 3 6 2 39" xfId="12752"/>
    <cellStyle name="Comma 3 6 2 4" xfId="12753"/>
    <cellStyle name="Comma 3 6 2 40" xfId="12754"/>
    <cellStyle name="Comma 3 6 2 41" xfId="12755"/>
    <cellStyle name="Comma 3 6 2 42" xfId="12756"/>
    <cellStyle name="Comma 3 6 2 43" xfId="12757"/>
    <cellStyle name="Comma 3 6 2 44" xfId="12758"/>
    <cellStyle name="Comma 3 6 2 45" xfId="12759"/>
    <cellStyle name="Comma 3 6 2 5" xfId="12760"/>
    <cellStyle name="Comma 3 6 2 6" xfId="12761"/>
    <cellStyle name="Comma 3 6 2 7" xfId="12762"/>
    <cellStyle name="Comma 3 6 2 8" xfId="12763"/>
    <cellStyle name="Comma 3 6 2 9" xfId="12764"/>
    <cellStyle name="Comma 3 6 20" xfId="12765"/>
    <cellStyle name="Comma 3 6 20 10" xfId="12766"/>
    <cellStyle name="Comma 3 6 20 11" xfId="12767"/>
    <cellStyle name="Comma 3 6 20 12" xfId="12768"/>
    <cellStyle name="Comma 3 6 20 13" xfId="12769"/>
    <cellStyle name="Comma 3 6 20 14" xfId="12770"/>
    <cellStyle name="Comma 3 6 20 15" xfId="12771"/>
    <cellStyle name="Comma 3 6 20 16" xfId="12772"/>
    <cellStyle name="Comma 3 6 20 17" xfId="12773"/>
    <cellStyle name="Comma 3 6 20 18" xfId="12774"/>
    <cellStyle name="Comma 3 6 20 19" xfId="12775"/>
    <cellStyle name="Comma 3 6 20 2" xfId="12776"/>
    <cellStyle name="Comma 3 6 20 20" xfId="12777"/>
    <cellStyle name="Comma 3 6 20 21" xfId="12778"/>
    <cellStyle name="Comma 3 6 20 22" xfId="12779"/>
    <cellStyle name="Comma 3 6 20 3" xfId="12780"/>
    <cellStyle name="Comma 3 6 20 4" xfId="12781"/>
    <cellStyle name="Comma 3 6 20 5" xfId="12782"/>
    <cellStyle name="Comma 3 6 20 6" xfId="12783"/>
    <cellStyle name="Comma 3 6 20 7" xfId="12784"/>
    <cellStyle name="Comma 3 6 20 8" xfId="12785"/>
    <cellStyle name="Comma 3 6 20 9" xfId="12786"/>
    <cellStyle name="Comma 3 6 21" xfId="12787"/>
    <cellStyle name="Comma 3 6 21 10" xfId="12788"/>
    <cellStyle name="Comma 3 6 21 11" xfId="12789"/>
    <cellStyle name="Comma 3 6 21 12" xfId="12790"/>
    <cellStyle name="Comma 3 6 21 13" xfId="12791"/>
    <cellStyle name="Comma 3 6 21 14" xfId="12792"/>
    <cellStyle name="Comma 3 6 21 15" xfId="12793"/>
    <cellStyle name="Comma 3 6 21 16" xfId="12794"/>
    <cellStyle name="Comma 3 6 21 17" xfId="12795"/>
    <cellStyle name="Comma 3 6 21 18" xfId="12796"/>
    <cellStyle name="Comma 3 6 21 19" xfId="12797"/>
    <cellStyle name="Comma 3 6 21 2" xfId="12798"/>
    <cellStyle name="Comma 3 6 21 20" xfId="12799"/>
    <cellStyle name="Comma 3 6 21 21" xfId="12800"/>
    <cellStyle name="Comma 3 6 21 22" xfId="12801"/>
    <cellStyle name="Comma 3 6 21 3" xfId="12802"/>
    <cellStyle name="Comma 3 6 21 4" xfId="12803"/>
    <cellStyle name="Comma 3 6 21 5" xfId="12804"/>
    <cellStyle name="Comma 3 6 21 6" xfId="12805"/>
    <cellStyle name="Comma 3 6 21 7" xfId="12806"/>
    <cellStyle name="Comma 3 6 21 8" xfId="12807"/>
    <cellStyle name="Comma 3 6 21 9" xfId="12808"/>
    <cellStyle name="Comma 3 6 22" xfId="12809"/>
    <cellStyle name="Comma 3 6 22 10" xfId="12810"/>
    <cellStyle name="Comma 3 6 22 11" xfId="12811"/>
    <cellStyle name="Comma 3 6 22 12" xfId="12812"/>
    <cellStyle name="Comma 3 6 22 13" xfId="12813"/>
    <cellStyle name="Comma 3 6 22 14" xfId="12814"/>
    <cellStyle name="Comma 3 6 22 15" xfId="12815"/>
    <cellStyle name="Comma 3 6 22 16" xfId="12816"/>
    <cellStyle name="Comma 3 6 22 17" xfId="12817"/>
    <cellStyle name="Comma 3 6 22 18" xfId="12818"/>
    <cellStyle name="Comma 3 6 22 19" xfId="12819"/>
    <cellStyle name="Comma 3 6 22 2" xfId="12820"/>
    <cellStyle name="Comma 3 6 22 20" xfId="12821"/>
    <cellStyle name="Comma 3 6 22 21" xfId="12822"/>
    <cellStyle name="Comma 3 6 22 22" xfId="12823"/>
    <cellStyle name="Comma 3 6 22 3" xfId="12824"/>
    <cellStyle name="Comma 3 6 22 4" xfId="12825"/>
    <cellStyle name="Comma 3 6 22 5" xfId="12826"/>
    <cellStyle name="Comma 3 6 22 6" xfId="12827"/>
    <cellStyle name="Comma 3 6 22 7" xfId="12828"/>
    <cellStyle name="Comma 3 6 22 8" xfId="12829"/>
    <cellStyle name="Comma 3 6 22 9" xfId="12830"/>
    <cellStyle name="Comma 3 6 23" xfId="12831"/>
    <cellStyle name="Comma 3 6 23 10" xfId="12832"/>
    <cellStyle name="Comma 3 6 23 11" xfId="12833"/>
    <cellStyle name="Comma 3 6 23 12" xfId="12834"/>
    <cellStyle name="Comma 3 6 23 13" xfId="12835"/>
    <cellStyle name="Comma 3 6 23 14" xfId="12836"/>
    <cellStyle name="Comma 3 6 23 15" xfId="12837"/>
    <cellStyle name="Comma 3 6 23 16" xfId="12838"/>
    <cellStyle name="Comma 3 6 23 17" xfId="12839"/>
    <cellStyle name="Comma 3 6 23 18" xfId="12840"/>
    <cellStyle name="Comma 3 6 23 19" xfId="12841"/>
    <cellStyle name="Comma 3 6 23 2" xfId="12842"/>
    <cellStyle name="Comma 3 6 23 20" xfId="12843"/>
    <cellStyle name="Comma 3 6 23 21" xfId="12844"/>
    <cellStyle name="Comma 3 6 23 22" xfId="12845"/>
    <cellStyle name="Comma 3 6 23 3" xfId="12846"/>
    <cellStyle name="Comma 3 6 23 4" xfId="12847"/>
    <cellStyle name="Comma 3 6 23 5" xfId="12848"/>
    <cellStyle name="Comma 3 6 23 6" xfId="12849"/>
    <cellStyle name="Comma 3 6 23 7" xfId="12850"/>
    <cellStyle name="Comma 3 6 23 8" xfId="12851"/>
    <cellStyle name="Comma 3 6 23 9" xfId="12852"/>
    <cellStyle name="Comma 3 6 24" xfId="12853"/>
    <cellStyle name="Comma 3 6 24 10" xfId="12854"/>
    <cellStyle name="Comma 3 6 24 11" xfId="12855"/>
    <cellStyle name="Comma 3 6 24 12" xfId="12856"/>
    <cellStyle name="Comma 3 6 24 13" xfId="12857"/>
    <cellStyle name="Comma 3 6 24 14" xfId="12858"/>
    <cellStyle name="Comma 3 6 24 15" xfId="12859"/>
    <cellStyle name="Comma 3 6 24 16" xfId="12860"/>
    <cellStyle name="Comma 3 6 24 17" xfId="12861"/>
    <cellStyle name="Comma 3 6 24 18" xfId="12862"/>
    <cellStyle name="Comma 3 6 24 19" xfId="12863"/>
    <cellStyle name="Comma 3 6 24 2" xfId="12864"/>
    <cellStyle name="Comma 3 6 24 20" xfId="12865"/>
    <cellStyle name="Comma 3 6 24 21" xfId="12866"/>
    <cellStyle name="Comma 3 6 24 22" xfId="12867"/>
    <cellStyle name="Comma 3 6 24 3" xfId="12868"/>
    <cellStyle name="Comma 3 6 24 4" xfId="12869"/>
    <cellStyle name="Comma 3 6 24 5" xfId="12870"/>
    <cellStyle name="Comma 3 6 24 6" xfId="12871"/>
    <cellStyle name="Comma 3 6 24 7" xfId="12872"/>
    <cellStyle name="Comma 3 6 24 8" xfId="12873"/>
    <cellStyle name="Comma 3 6 24 9" xfId="12874"/>
    <cellStyle name="Comma 3 6 25" xfId="12875"/>
    <cellStyle name="Comma 3 6 26" xfId="12876"/>
    <cellStyle name="Comma 3 6 27" xfId="12877"/>
    <cellStyle name="Comma 3 6 28" xfId="12878"/>
    <cellStyle name="Comma 3 6 29" xfId="12879"/>
    <cellStyle name="Comma 3 6 3" xfId="12880"/>
    <cellStyle name="Comma 3 6 3 10" xfId="12881"/>
    <cellStyle name="Comma 3 6 3 11" xfId="12882"/>
    <cellStyle name="Comma 3 6 3 12" xfId="12883"/>
    <cellStyle name="Comma 3 6 3 13" xfId="12884"/>
    <cellStyle name="Comma 3 6 3 14" xfId="12885"/>
    <cellStyle name="Comma 3 6 3 15" xfId="12886"/>
    <cellStyle name="Comma 3 6 3 16" xfId="12887"/>
    <cellStyle name="Comma 3 6 3 17" xfId="12888"/>
    <cellStyle name="Comma 3 6 3 18" xfId="12889"/>
    <cellStyle name="Comma 3 6 3 19" xfId="12890"/>
    <cellStyle name="Comma 3 6 3 2" xfId="12891"/>
    <cellStyle name="Comma 3 6 3 2 10" xfId="12892"/>
    <cellStyle name="Comma 3 6 3 2 10 10" xfId="12893"/>
    <cellStyle name="Comma 3 6 3 2 10 11" xfId="12894"/>
    <cellStyle name="Comma 3 6 3 2 10 12" xfId="12895"/>
    <cellStyle name="Comma 3 6 3 2 10 13" xfId="12896"/>
    <cellStyle name="Comma 3 6 3 2 10 14" xfId="12897"/>
    <cellStyle name="Comma 3 6 3 2 10 15" xfId="12898"/>
    <cellStyle name="Comma 3 6 3 2 10 16" xfId="12899"/>
    <cellStyle name="Comma 3 6 3 2 10 17" xfId="12900"/>
    <cellStyle name="Comma 3 6 3 2 10 18" xfId="12901"/>
    <cellStyle name="Comma 3 6 3 2 10 19" xfId="12902"/>
    <cellStyle name="Comma 3 6 3 2 10 2" xfId="12903"/>
    <cellStyle name="Comma 3 6 3 2 10 20" xfId="12904"/>
    <cellStyle name="Comma 3 6 3 2 10 21" xfId="12905"/>
    <cellStyle name="Comma 3 6 3 2 10 22" xfId="12906"/>
    <cellStyle name="Comma 3 6 3 2 10 3" xfId="12907"/>
    <cellStyle name="Comma 3 6 3 2 10 4" xfId="12908"/>
    <cellStyle name="Comma 3 6 3 2 10 5" xfId="12909"/>
    <cellStyle name="Comma 3 6 3 2 10 6" xfId="12910"/>
    <cellStyle name="Comma 3 6 3 2 10 7" xfId="12911"/>
    <cellStyle name="Comma 3 6 3 2 10 8" xfId="12912"/>
    <cellStyle name="Comma 3 6 3 2 10 9" xfId="12913"/>
    <cellStyle name="Comma 3 6 3 2 11" xfId="12914"/>
    <cellStyle name="Comma 3 6 3 2 11 10" xfId="12915"/>
    <cellStyle name="Comma 3 6 3 2 11 11" xfId="12916"/>
    <cellStyle name="Comma 3 6 3 2 11 12" xfId="12917"/>
    <cellStyle name="Comma 3 6 3 2 11 13" xfId="12918"/>
    <cellStyle name="Comma 3 6 3 2 11 14" xfId="12919"/>
    <cellStyle name="Comma 3 6 3 2 11 15" xfId="12920"/>
    <cellStyle name="Comma 3 6 3 2 11 16" xfId="12921"/>
    <cellStyle name="Comma 3 6 3 2 11 17" xfId="12922"/>
    <cellStyle name="Comma 3 6 3 2 11 18" xfId="12923"/>
    <cellStyle name="Comma 3 6 3 2 11 19" xfId="12924"/>
    <cellStyle name="Comma 3 6 3 2 11 2" xfId="12925"/>
    <cellStyle name="Comma 3 6 3 2 11 20" xfId="12926"/>
    <cellStyle name="Comma 3 6 3 2 11 21" xfId="12927"/>
    <cellStyle name="Comma 3 6 3 2 11 22" xfId="12928"/>
    <cellStyle name="Comma 3 6 3 2 11 3" xfId="12929"/>
    <cellStyle name="Comma 3 6 3 2 11 4" xfId="12930"/>
    <cellStyle name="Comma 3 6 3 2 11 5" xfId="12931"/>
    <cellStyle name="Comma 3 6 3 2 11 6" xfId="12932"/>
    <cellStyle name="Comma 3 6 3 2 11 7" xfId="12933"/>
    <cellStyle name="Comma 3 6 3 2 11 8" xfId="12934"/>
    <cellStyle name="Comma 3 6 3 2 11 9" xfId="12935"/>
    <cellStyle name="Comma 3 6 3 2 12" xfId="12936"/>
    <cellStyle name="Comma 3 6 3 2 12 10" xfId="12937"/>
    <cellStyle name="Comma 3 6 3 2 12 11" xfId="12938"/>
    <cellStyle name="Comma 3 6 3 2 12 12" xfId="12939"/>
    <cellStyle name="Comma 3 6 3 2 12 13" xfId="12940"/>
    <cellStyle name="Comma 3 6 3 2 12 14" xfId="12941"/>
    <cellStyle name="Comma 3 6 3 2 12 15" xfId="12942"/>
    <cellStyle name="Comma 3 6 3 2 12 16" xfId="12943"/>
    <cellStyle name="Comma 3 6 3 2 12 17" xfId="12944"/>
    <cellStyle name="Comma 3 6 3 2 12 18" xfId="12945"/>
    <cellStyle name="Comma 3 6 3 2 12 19" xfId="12946"/>
    <cellStyle name="Comma 3 6 3 2 12 2" xfId="12947"/>
    <cellStyle name="Comma 3 6 3 2 12 20" xfId="12948"/>
    <cellStyle name="Comma 3 6 3 2 12 21" xfId="12949"/>
    <cellStyle name="Comma 3 6 3 2 12 22" xfId="12950"/>
    <cellStyle name="Comma 3 6 3 2 12 3" xfId="12951"/>
    <cellStyle name="Comma 3 6 3 2 12 4" xfId="12952"/>
    <cellStyle name="Comma 3 6 3 2 12 5" xfId="12953"/>
    <cellStyle name="Comma 3 6 3 2 12 6" xfId="12954"/>
    <cellStyle name="Comma 3 6 3 2 12 7" xfId="12955"/>
    <cellStyle name="Comma 3 6 3 2 12 8" xfId="12956"/>
    <cellStyle name="Comma 3 6 3 2 12 9" xfId="12957"/>
    <cellStyle name="Comma 3 6 3 2 13" xfId="12958"/>
    <cellStyle name="Comma 3 6 3 2 13 10" xfId="12959"/>
    <cellStyle name="Comma 3 6 3 2 13 11" xfId="12960"/>
    <cellStyle name="Comma 3 6 3 2 13 12" xfId="12961"/>
    <cellStyle name="Comma 3 6 3 2 13 13" xfId="12962"/>
    <cellStyle name="Comma 3 6 3 2 13 14" xfId="12963"/>
    <cellStyle name="Comma 3 6 3 2 13 15" xfId="12964"/>
    <cellStyle name="Comma 3 6 3 2 13 16" xfId="12965"/>
    <cellStyle name="Comma 3 6 3 2 13 17" xfId="12966"/>
    <cellStyle name="Comma 3 6 3 2 13 18" xfId="12967"/>
    <cellStyle name="Comma 3 6 3 2 13 19" xfId="12968"/>
    <cellStyle name="Comma 3 6 3 2 13 2" xfId="12969"/>
    <cellStyle name="Comma 3 6 3 2 13 20" xfId="12970"/>
    <cellStyle name="Comma 3 6 3 2 13 21" xfId="12971"/>
    <cellStyle name="Comma 3 6 3 2 13 22" xfId="12972"/>
    <cellStyle name="Comma 3 6 3 2 13 3" xfId="12973"/>
    <cellStyle name="Comma 3 6 3 2 13 4" xfId="12974"/>
    <cellStyle name="Comma 3 6 3 2 13 5" xfId="12975"/>
    <cellStyle name="Comma 3 6 3 2 13 6" xfId="12976"/>
    <cellStyle name="Comma 3 6 3 2 13 7" xfId="12977"/>
    <cellStyle name="Comma 3 6 3 2 13 8" xfId="12978"/>
    <cellStyle name="Comma 3 6 3 2 13 9" xfId="12979"/>
    <cellStyle name="Comma 3 6 3 2 14" xfId="12980"/>
    <cellStyle name="Comma 3 6 3 2 14 10" xfId="12981"/>
    <cellStyle name="Comma 3 6 3 2 14 11" xfId="12982"/>
    <cellStyle name="Comma 3 6 3 2 14 12" xfId="12983"/>
    <cellStyle name="Comma 3 6 3 2 14 13" xfId="12984"/>
    <cellStyle name="Comma 3 6 3 2 14 14" xfId="12985"/>
    <cellStyle name="Comma 3 6 3 2 14 15" xfId="12986"/>
    <cellStyle name="Comma 3 6 3 2 14 16" xfId="12987"/>
    <cellStyle name="Comma 3 6 3 2 14 17" xfId="12988"/>
    <cellStyle name="Comma 3 6 3 2 14 18" xfId="12989"/>
    <cellStyle name="Comma 3 6 3 2 14 19" xfId="12990"/>
    <cellStyle name="Comma 3 6 3 2 14 2" xfId="12991"/>
    <cellStyle name="Comma 3 6 3 2 14 20" xfId="12992"/>
    <cellStyle name="Comma 3 6 3 2 14 21" xfId="12993"/>
    <cellStyle name="Comma 3 6 3 2 14 22" xfId="12994"/>
    <cellStyle name="Comma 3 6 3 2 14 3" xfId="12995"/>
    <cellStyle name="Comma 3 6 3 2 14 4" xfId="12996"/>
    <cellStyle name="Comma 3 6 3 2 14 5" xfId="12997"/>
    <cellStyle name="Comma 3 6 3 2 14 6" xfId="12998"/>
    <cellStyle name="Comma 3 6 3 2 14 7" xfId="12999"/>
    <cellStyle name="Comma 3 6 3 2 14 8" xfId="13000"/>
    <cellStyle name="Comma 3 6 3 2 14 9" xfId="13001"/>
    <cellStyle name="Comma 3 6 3 2 15" xfId="13002"/>
    <cellStyle name="Comma 3 6 3 2 15 10" xfId="13003"/>
    <cellStyle name="Comma 3 6 3 2 15 11" xfId="13004"/>
    <cellStyle name="Comma 3 6 3 2 15 12" xfId="13005"/>
    <cellStyle name="Comma 3 6 3 2 15 13" xfId="13006"/>
    <cellStyle name="Comma 3 6 3 2 15 14" xfId="13007"/>
    <cellStyle name="Comma 3 6 3 2 15 15" xfId="13008"/>
    <cellStyle name="Comma 3 6 3 2 15 16" xfId="13009"/>
    <cellStyle name="Comma 3 6 3 2 15 17" xfId="13010"/>
    <cellStyle name="Comma 3 6 3 2 15 18" xfId="13011"/>
    <cellStyle name="Comma 3 6 3 2 15 19" xfId="13012"/>
    <cellStyle name="Comma 3 6 3 2 15 2" xfId="13013"/>
    <cellStyle name="Comma 3 6 3 2 15 20" xfId="13014"/>
    <cellStyle name="Comma 3 6 3 2 15 21" xfId="13015"/>
    <cellStyle name="Comma 3 6 3 2 15 22" xfId="13016"/>
    <cellStyle name="Comma 3 6 3 2 15 3" xfId="13017"/>
    <cellStyle name="Comma 3 6 3 2 15 4" xfId="13018"/>
    <cellStyle name="Comma 3 6 3 2 15 5" xfId="13019"/>
    <cellStyle name="Comma 3 6 3 2 15 6" xfId="13020"/>
    <cellStyle name="Comma 3 6 3 2 15 7" xfId="13021"/>
    <cellStyle name="Comma 3 6 3 2 15 8" xfId="13022"/>
    <cellStyle name="Comma 3 6 3 2 15 9" xfId="13023"/>
    <cellStyle name="Comma 3 6 3 2 16" xfId="13024"/>
    <cellStyle name="Comma 3 6 3 2 16 10" xfId="13025"/>
    <cellStyle name="Comma 3 6 3 2 16 11" xfId="13026"/>
    <cellStyle name="Comma 3 6 3 2 16 12" xfId="13027"/>
    <cellStyle name="Comma 3 6 3 2 16 13" xfId="13028"/>
    <cellStyle name="Comma 3 6 3 2 16 14" xfId="13029"/>
    <cellStyle name="Comma 3 6 3 2 16 15" xfId="13030"/>
    <cellStyle name="Comma 3 6 3 2 16 16" xfId="13031"/>
    <cellStyle name="Comma 3 6 3 2 16 17" xfId="13032"/>
    <cellStyle name="Comma 3 6 3 2 16 18" xfId="13033"/>
    <cellStyle name="Comma 3 6 3 2 16 19" xfId="13034"/>
    <cellStyle name="Comma 3 6 3 2 16 2" xfId="13035"/>
    <cellStyle name="Comma 3 6 3 2 16 20" xfId="13036"/>
    <cellStyle name="Comma 3 6 3 2 16 21" xfId="13037"/>
    <cellStyle name="Comma 3 6 3 2 16 22" xfId="13038"/>
    <cellStyle name="Comma 3 6 3 2 16 3" xfId="13039"/>
    <cellStyle name="Comma 3 6 3 2 16 4" xfId="13040"/>
    <cellStyle name="Comma 3 6 3 2 16 5" xfId="13041"/>
    <cellStyle name="Comma 3 6 3 2 16 6" xfId="13042"/>
    <cellStyle name="Comma 3 6 3 2 16 7" xfId="13043"/>
    <cellStyle name="Comma 3 6 3 2 16 8" xfId="13044"/>
    <cellStyle name="Comma 3 6 3 2 16 9" xfId="13045"/>
    <cellStyle name="Comma 3 6 3 2 17" xfId="13046"/>
    <cellStyle name="Comma 3 6 3 2 17 10" xfId="13047"/>
    <cellStyle name="Comma 3 6 3 2 17 11" xfId="13048"/>
    <cellStyle name="Comma 3 6 3 2 17 12" xfId="13049"/>
    <cellStyle name="Comma 3 6 3 2 17 13" xfId="13050"/>
    <cellStyle name="Comma 3 6 3 2 17 14" xfId="13051"/>
    <cellStyle name="Comma 3 6 3 2 17 15" xfId="13052"/>
    <cellStyle name="Comma 3 6 3 2 17 16" xfId="13053"/>
    <cellStyle name="Comma 3 6 3 2 17 17" xfId="13054"/>
    <cellStyle name="Comma 3 6 3 2 17 18" xfId="13055"/>
    <cellStyle name="Comma 3 6 3 2 17 19" xfId="13056"/>
    <cellStyle name="Comma 3 6 3 2 17 2" xfId="13057"/>
    <cellStyle name="Comma 3 6 3 2 17 20" xfId="13058"/>
    <cellStyle name="Comma 3 6 3 2 17 21" xfId="13059"/>
    <cellStyle name="Comma 3 6 3 2 17 22" xfId="13060"/>
    <cellStyle name="Comma 3 6 3 2 17 3" xfId="13061"/>
    <cellStyle name="Comma 3 6 3 2 17 4" xfId="13062"/>
    <cellStyle name="Comma 3 6 3 2 17 5" xfId="13063"/>
    <cellStyle name="Comma 3 6 3 2 17 6" xfId="13064"/>
    <cellStyle name="Comma 3 6 3 2 17 7" xfId="13065"/>
    <cellStyle name="Comma 3 6 3 2 17 8" xfId="13066"/>
    <cellStyle name="Comma 3 6 3 2 17 9" xfId="13067"/>
    <cellStyle name="Comma 3 6 3 2 18" xfId="13068"/>
    <cellStyle name="Comma 3 6 3 2 18 10" xfId="13069"/>
    <cellStyle name="Comma 3 6 3 2 18 11" xfId="13070"/>
    <cellStyle name="Comma 3 6 3 2 18 12" xfId="13071"/>
    <cellStyle name="Comma 3 6 3 2 18 13" xfId="13072"/>
    <cellStyle name="Comma 3 6 3 2 18 14" xfId="13073"/>
    <cellStyle name="Comma 3 6 3 2 18 15" xfId="13074"/>
    <cellStyle name="Comma 3 6 3 2 18 16" xfId="13075"/>
    <cellStyle name="Comma 3 6 3 2 18 17" xfId="13076"/>
    <cellStyle name="Comma 3 6 3 2 18 18" xfId="13077"/>
    <cellStyle name="Comma 3 6 3 2 18 19" xfId="13078"/>
    <cellStyle name="Comma 3 6 3 2 18 2" xfId="13079"/>
    <cellStyle name="Comma 3 6 3 2 18 20" xfId="13080"/>
    <cellStyle name="Comma 3 6 3 2 18 21" xfId="13081"/>
    <cellStyle name="Comma 3 6 3 2 18 22" xfId="13082"/>
    <cellStyle name="Comma 3 6 3 2 18 3" xfId="13083"/>
    <cellStyle name="Comma 3 6 3 2 18 4" xfId="13084"/>
    <cellStyle name="Comma 3 6 3 2 18 5" xfId="13085"/>
    <cellStyle name="Comma 3 6 3 2 18 6" xfId="13086"/>
    <cellStyle name="Comma 3 6 3 2 18 7" xfId="13087"/>
    <cellStyle name="Comma 3 6 3 2 18 8" xfId="13088"/>
    <cellStyle name="Comma 3 6 3 2 18 9" xfId="13089"/>
    <cellStyle name="Comma 3 6 3 2 19" xfId="13090"/>
    <cellStyle name="Comma 3 6 3 2 19 10" xfId="13091"/>
    <cellStyle name="Comma 3 6 3 2 19 11" xfId="13092"/>
    <cellStyle name="Comma 3 6 3 2 19 12" xfId="13093"/>
    <cellStyle name="Comma 3 6 3 2 19 13" xfId="13094"/>
    <cellStyle name="Comma 3 6 3 2 19 14" xfId="13095"/>
    <cellStyle name="Comma 3 6 3 2 19 15" xfId="13096"/>
    <cellStyle name="Comma 3 6 3 2 19 16" xfId="13097"/>
    <cellStyle name="Comma 3 6 3 2 19 17" xfId="13098"/>
    <cellStyle name="Comma 3 6 3 2 19 18" xfId="13099"/>
    <cellStyle name="Comma 3 6 3 2 19 19" xfId="13100"/>
    <cellStyle name="Comma 3 6 3 2 19 2" xfId="13101"/>
    <cellStyle name="Comma 3 6 3 2 19 20" xfId="13102"/>
    <cellStyle name="Comma 3 6 3 2 19 21" xfId="13103"/>
    <cellStyle name="Comma 3 6 3 2 19 22" xfId="13104"/>
    <cellStyle name="Comma 3 6 3 2 19 3" xfId="13105"/>
    <cellStyle name="Comma 3 6 3 2 19 4" xfId="13106"/>
    <cellStyle name="Comma 3 6 3 2 19 5" xfId="13107"/>
    <cellStyle name="Comma 3 6 3 2 19 6" xfId="13108"/>
    <cellStyle name="Comma 3 6 3 2 19 7" xfId="13109"/>
    <cellStyle name="Comma 3 6 3 2 19 8" xfId="13110"/>
    <cellStyle name="Comma 3 6 3 2 19 9" xfId="13111"/>
    <cellStyle name="Comma 3 6 3 2 2" xfId="13112"/>
    <cellStyle name="Comma 3 6 3 2 20" xfId="13113"/>
    <cellStyle name="Comma 3 6 3 2 21" xfId="13114"/>
    <cellStyle name="Comma 3 6 3 2 22" xfId="13115"/>
    <cellStyle name="Comma 3 6 3 2 23" xfId="13116"/>
    <cellStyle name="Comma 3 6 3 2 24" xfId="13117"/>
    <cellStyle name="Comma 3 6 3 2 25" xfId="13118"/>
    <cellStyle name="Comma 3 6 3 2 26" xfId="13119"/>
    <cellStyle name="Comma 3 6 3 2 27" xfId="13120"/>
    <cellStyle name="Comma 3 6 3 2 28" xfId="13121"/>
    <cellStyle name="Comma 3 6 3 2 29" xfId="13122"/>
    <cellStyle name="Comma 3 6 3 2 3" xfId="13123"/>
    <cellStyle name="Comma 3 6 3 2 30" xfId="13124"/>
    <cellStyle name="Comma 3 6 3 2 31" xfId="13125"/>
    <cellStyle name="Comma 3 6 3 2 32" xfId="13126"/>
    <cellStyle name="Comma 3 6 3 2 33" xfId="13127"/>
    <cellStyle name="Comma 3 6 3 2 34" xfId="13128"/>
    <cellStyle name="Comma 3 6 3 2 35" xfId="13129"/>
    <cellStyle name="Comma 3 6 3 2 36" xfId="13130"/>
    <cellStyle name="Comma 3 6 3 2 37" xfId="13131"/>
    <cellStyle name="Comma 3 6 3 2 38" xfId="13132"/>
    <cellStyle name="Comma 3 6 3 2 39" xfId="13133"/>
    <cellStyle name="Comma 3 6 3 2 4" xfId="13134"/>
    <cellStyle name="Comma 3 6 3 2 40" xfId="13135"/>
    <cellStyle name="Comma 3 6 3 2 5" xfId="13136"/>
    <cellStyle name="Comma 3 6 3 2 6" xfId="13137"/>
    <cellStyle name="Comma 3 6 3 2 7" xfId="13138"/>
    <cellStyle name="Comma 3 6 3 2 8" xfId="13139"/>
    <cellStyle name="Comma 3 6 3 2 9" xfId="13140"/>
    <cellStyle name="Comma 3 6 3 2 9 10" xfId="13141"/>
    <cellStyle name="Comma 3 6 3 2 9 11" xfId="13142"/>
    <cellStyle name="Comma 3 6 3 2 9 12" xfId="13143"/>
    <cellStyle name="Comma 3 6 3 2 9 13" xfId="13144"/>
    <cellStyle name="Comma 3 6 3 2 9 14" xfId="13145"/>
    <cellStyle name="Comma 3 6 3 2 9 15" xfId="13146"/>
    <cellStyle name="Comma 3 6 3 2 9 16" xfId="13147"/>
    <cellStyle name="Comma 3 6 3 2 9 17" xfId="13148"/>
    <cellStyle name="Comma 3 6 3 2 9 18" xfId="13149"/>
    <cellStyle name="Comma 3 6 3 2 9 19" xfId="13150"/>
    <cellStyle name="Comma 3 6 3 2 9 2" xfId="13151"/>
    <cellStyle name="Comma 3 6 3 2 9 20" xfId="13152"/>
    <cellStyle name="Comma 3 6 3 2 9 21" xfId="13153"/>
    <cellStyle name="Comma 3 6 3 2 9 22" xfId="13154"/>
    <cellStyle name="Comma 3 6 3 2 9 3" xfId="13155"/>
    <cellStyle name="Comma 3 6 3 2 9 4" xfId="13156"/>
    <cellStyle name="Comma 3 6 3 2 9 5" xfId="13157"/>
    <cellStyle name="Comma 3 6 3 2 9 6" xfId="13158"/>
    <cellStyle name="Comma 3 6 3 2 9 7" xfId="13159"/>
    <cellStyle name="Comma 3 6 3 2 9 8" xfId="13160"/>
    <cellStyle name="Comma 3 6 3 2 9 9" xfId="13161"/>
    <cellStyle name="Comma 3 6 3 20" xfId="13162"/>
    <cellStyle name="Comma 3 6 3 21" xfId="13163"/>
    <cellStyle name="Comma 3 6 3 22" xfId="13164"/>
    <cellStyle name="Comma 3 6 3 23" xfId="13165"/>
    <cellStyle name="Comma 3 6 3 24" xfId="13166"/>
    <cellStyle name="Comma 3 6 3 25" xfId="13167"/>
    <cellStyle name="Comma 3 6 3 26" xfId="13168"/>
    <cellStyle name="Comma 3 6 3 27" xfId="13169"/>
    <cellStyle name="Comma 3 6 3 28" xfId="13170"/>
    <cellStyle name="Comma 3 6 3 29" xfId="13171"/>
    <cellStyle name="Comma 3 6 3 3" xfId="13172"/>
    <cellStyle name="Comma 3 6 3 30" xfId="13173"/>
    <cellStyle name="Comma 3 6 3 31" xfId="13174"/>
    <cellStyle name="Comma 3 6 3 32" xfId="13175"/>
    <cellStyle name="Comma 3 6 3 33" xfId="13176"/>
    <cellStyle name="Comma 3 6 3 34" xfId="13177"/>
    <cellStyle name="Comma 3 6 3 35" xfId="13178"/>
    <cellStyle name="Comma 3 6 3 36" xfId="13179"/>
    <cellStyle name="Comma 3 6 3 37" xfId="13180"/>
    <cellStyle name="Comma 3 6 3 38" xfId="13181"/>
    <cellStyle name="Comma 3 6 3 39" xfId="13182"/>
    <cellStyle name="Comma 3 6 3 4" xfId="13183"/>
    <cellStyle name="Comma 3 6 3 40" xfId="13184"/>
    <cellStyle name="Comma 3 6 3 5" xfId="13185"/>
    <cellStyle name="Comma 3 6 3 6" xfId="13186"/>
    <cellStyle name="Comma 3 6 3 7" xfId="13187"/>
    <cellStyle name="Comma 3 6 3 8" xfId="13188"/>
    <cellStyle name="Comma 3 6 3 9" xfId="13189"/>
    <cellStyle name="Comma 3 6 30" xfId="13190"/>
    <cellStyle name="Comma 3 6 31" xfId="13191"/>
    <cellStyle name="Comma 3 6 32" xfId="13192"/>
    <cellStyle name="Comma 3 6 33" xfId="13193"/>
    <cellStyle name="Comma 3 6 34" xfId="13194"/>
    <cellStyle name="Comma 3 6 35" xfId="13195"/>
    <cellStyle name="Comma 3 6 36" xfId="13196"/>
    <cellStyle name="Comma 3 6 37" xfId="13197"/>
    <cellStyle name="Comma 3 6 38" xfId="13198"/>
    <cellStyle name="Comma 3 6 39" xfId="13199"/>
    <cellStyle name="Comma 3 6 4" xfId="13200"/>
    <cellStyle name="Comma 3 6 4 10" xfId="13201"/>
    <cellStyle name="Comma 3 6 4 10 10" xfId="13202"/>
    <cellStyle name="Comma 3 6 4 10 11" xfId="13203"/>
    <cellStyle name="Comma 3 6 4 10 12" xfId="13204"/>
    <cellStyle name="Comma 3 6 4 10 13" xfId="13205"/>
    <cellStyle name="Comma 3 6 4 10 14" xfId="13206"/>
    <cellStyle name="Comma 3 6 4 10 15" xfId="13207"/>
    <cellStyle name="Comma 3 6 4 10 16" xfId="13208"/>
    <cellStyle name="Comma 3 6 4 10 17" xfId="13209"/>
    <cellStyle name="Comma 3 6 4 10 18" xfId="13210"/>
    <cellStyle name="Comma 3 6 4 10 19" xfId="13211"/>
    <cellStyle name="Comma 3 6 4 10 2" xfId="13212"/>
    <cellStyle name="Comma 3 6 4 10 20" xfId="13213"/>
    <cellStyle name="Comma 3 6 4 10 21" xfId="13214"/>
    <cellStyle name="Comma 3 6 4 10 22" xfId="13215"/>
    <cellStyle name="Comma 3 6 4 10 3" xfId="13216"/>
    <cellStyle name="Comma 3 6 4 10 4" xfId="13217"/>
    <cellStyle name="Comma 3 6 4 10 5" xfId="13218"/>
    <cellStyle name="Comma 3 6 4 10 6" xfId="13219"/>
    <cellStyle name="Comma 3 6 4 10 7" xfId="13220"/>
    <cellStyle name="Comma 3 6 4 10 8" xfId="13221"/>
    <cellStyle name="Comma 3 6 4 10 9" xfId="13222"/>
    <cellStyle name="Comma 3 6 4 11" xfId="13223"/>
    <cellStyle name="Comma 3 6 4 11 10" xfId="13224"/>
    <cellStyle name="Comma 3 6 4 11 11" xfId="13225"/>
    <cellStyle name="Comma 3 6 4 11 12" xfId="13226"/>
    <cellStyle name="Comma 3 6 4 11 13" xfId="13227"/>
    <cellStyle name="Comma 3 6 4 11 14" xfId="13228"/>
    <cellStyle name="Comma 3 6 4 11 15" xfId="13229"/>
    <cellStyle name="Comma 3 6 4 11 16" xfId="13230"/>
    <cellStyle name="Comma 3 6 4 11 17" xfId="13231"/>
    <cellStyle name="Comma 3 6 4 11 18" xfId="13232"/>
    <cellStyle name="Comma 3 6 4 11 19" xfId="13233"/>
    <cellStyle name="Comma 3 6 4 11 2" xfId="13234"/>
    <cellStyle name="Comma 3 6 4 11 20" xfId="13235"/>
    <cellStyle name="Comma 3 6 4 11 21" xfId="13236"/>
    <cellStyle name="Comma 3 6 4 11 22" xfId="13237"/>
    <cellStyle name="Comma 3 6 4 11 3" xfId="13238"/>
    <cellStyle name="Comma 3 6 4 11 4" xfId="13239"/>
    <cellStyle name="Comma 3 6 4 11 5" xfId="13240"/>
    <cellStyle name="Comma 3 6 4 11 6" xfId="13241"/>
    <cellStyle name="Comma 3 6 4 11 7" xfId="13242"/>
    <cellStyle name="Comma 3 6 4 11 8" xfId="13243"/>
    <cellStyle name="Comma 3 6 4 11 9" xfId="13244"/>
    <cellStyle name="Comma 3 6 4 12" xfId="13245"/>
    <cellStyle name="Comma 3 6 4 12 10" xfId="13246"/>
    <cellStyle name="Comma 3 6 4 12 11" xfId="13247"/>
    <cellStyle name="Comma 3 6 4 12 12" xfId="13248"/>
    <cellStyle name="Comma 3 6 4 12 13" xfId="13249"/>
    <cellStyle name="Comma 3 6 4 12 14" xfId="13250"/>
    <cellStyle name="Comma 3 6 4 12 15" xfId="13251"/>
    <cellStyle name="Comma 3 6 4 12 16" xfId="13252"/>
    <cellStyle name="Comma 3 6 4 12 17" xfId="13253"/>
    <cellStyle name="Comma 3 6 4 12 18" xfId="13254"/>
    <cellStyle name="Comma 3 6 4 12 19" xfId="13255"/>
    <cellStyle name="Comma 3 6 4 12 2" xfId="13256"/>
    <cellStyle name="Comma 3 6 4 12 20" xfId="13257"/>
    <cellStyle name="Comma 3 6 4 12 21" xfId="13258"/>
    <cellStyle name="Comma 3 6 4 12 22" xfId="13259"/>
    <cellStyle name="Comma 3 6 4 12 3" xfId="13260"/>
    <cellStyle name="Comma 3 6 4 12 4" xfId="13261"/>
    <cellStyle name="Comma 3 6 4 12 5" xfId="13262"/>
    <cellStyle name="Comma 3 6 4 12 6" xfId="13263"/>
    <cellStyle name="Comma 3 6 4 12 7" xfId="13264"/>
    <cellStyle name="Comma 3 6 4 12 8" xfId="13265"/>
    <cellStyle name="Comma 3 6 4 12 9" xfId="13266"/>
    <cellStyle name="Comma 3 6 4 13" xfId="13267"/>
    <cellStyle name="Comma 3 6 4 14" xfId="13268"/>
    <cellStyle name="Comma 3 6 4 15" xfId="13269"/>
    <cellStyle name="Comma 3 6 4 16" xfId="13270"/>
    <cellStyle name="Comma 3 6 4 17" xfId="13271"/>
    <cellStyle name="Comma 3 6 4 18" xfId="13272"/>
    <cellStyle name="Comma 3 6 4 19" xfId="13273"/>
    <cellStyle name="Comma 3 6 4 2" xfId="13274"/>
    <cellStyle name="Comma 3 6 4 2 10" xfId="13275"/>
    <cellStyle name="Comma 3 6 4 2 11" xfId="13276"/>
    <cellStyle name="Comma 3 6 4 2 12" xfId="13277"/>
    <cellStyle name="Comma 3 6 4 2 13" xfId="13278"/>
    <cellStyle name="Comma 3 6 4 2 14" xfId="13279"/>
    <cellStyle name="Comma 3 6 4 2 15" xfId="13280"/>
    <cellStyle name="Comma 3 6 4 2 16" xfId="13281"/>
    <cellStyle name="Comma 3 6 4 2 17" xfId="13282"/>
    <cellStyle name="Comma 3 6 4 2 18" xfId="13283"/>
    <cellStyle name="Comma 3 6 4 2 19" xfId="13284"/>
    <cellStyle name="Comma 3 6 4 2 2" xfId="13285"/>
    <cellStyle name="Comma 3 6 4 2 20" xfId="13286"/>
    <cellStyle name="Comma 3 6 4 2 21" xfId="13287"/>
    <cellStyle name="Comma 3 6 4 2 22" xfId="13288"/>
    <cellStyle name="Comma 3 6 4 2 3" xfId="13289"/>
    <cellStyle name="Comma 3 6 4 2 4" xfId="13290"/>
    <cellStyle name="Comma 3 6 4 2 5" xfId="13291"/>
    <cellStyle name="Comma 3 6 4 2 6" xfId="13292"/>
    <cellStyle name="Comma 3 6 4 2 7" xfId="13293"/>
    <cellStyle name="Comma 3 6 4 2 8" xfId="13294"/>
    <cellStyle name="Comma 3 6 4 2 9" xfId="13295"/>
    <cellStyle name="Comma 3 6 4 20" xfId="13296"/>
    <cellStyle name="Comma 3 6 4 21" xfId="13297"/>
    <cellStyle name="Comma 3 6 4 22" xfId="13298"/>
    <cellStyle name="Comma 3 6 4 23" xfId="13299"/>
    <cellStyle name="Comma 3 6 4 24" xfId="13300"/>
    <cellStyle name="Comma 3 6 4 25" xfId="13301"/>
    <cellStyle name="Comma 3 6 4 26" xfId="13302"/>
    <cellStyle name="Comma 3 6 4 27" xfId="13303"/>
    <cellStyle name="Comma 3 6 4 28" xfId="13304"/>
    <cellStyle name="Comma 3 6 4 29" xfId="13305"/>
    <cellStyle name="Comma 3 6 4 3" xfId="13306"/>
    <cellStyle name="Comma 3 6 4 3 10" xfId="13307"/>
    <cellStyle name="Comma 3 6 4 3 11" xfId="13308"/>
    <cellStyle name="Comma 3 6 4 3 12" xfId="13309"/>
    <cellStyle name="Comma 3 6 4 3 13" xfId="13310"/>
    <cellStyle name="Comma 3 6 4 3 14" xfId="13311"/>
    <cellStyle name="Comma 3 6 4 3 15" xfId="13312"/>
    <cellStyle name="Comma 3 6 4 3 16" xfId="13313"/>
    <cellStyle name="Comma 3 6 4 3 17" xfId="13314"/>
    <cellStyle name="Comma 3 6 4 3 18" xfId="13315"/>
    <cellStyle name="Comma 3 6 4 3 19" xfId="13316"/>
    <cellStyle name="Comma 3 6 4 3 2" xfId="13317"/>
    <cellStyle name="Comma 3 6 4 3 20" xfId="13318"/>
    <cellStyle name="Comma 3 6 4 3 21" xfId="13319"/>
    <cellStyle name="Comma 3 6 4 3 22" xfId="13320"/>
    <cellStyle name="Comma 3 6 4 3 3" xfId="13321"/>
    <cellStyle name="Comma 3 6 4 3 4" xfId="13322"/>
    <cellStyle name="Comma 3 6 4 3 5" xfId="13323"/>
    <cellStyle name="Comma 3 6 4 3 6" xfId="13324"/>
    <cellStyle name="Comma 3 6 4 3 7" xfId="13325"/>
    <cellStyle name="Comma 3 6 4 3 8" xfId="13326"/>
    <cellStyle name="Comma 3 6 4 3 9" xfId="13327"/>
    <cellStyle name="Comma 3 6 4 30" xfId="13328"/>
    <cellStyle name="Comma 3 6 4 31" xfId="13329"/>
    <cellStyle name="Comma 3 6 4 32" xfId="13330"/>
    <cellStyle name="Comma 3 6 4 33" xfId="13331"/>
    <cellStyle name="Comma 3 6 4 4" xfId="13332"/>
    <cellStyle name="Comma 3 6 4 4 10" xfId="13333"/>
    <cellStyle name="Comma 3 6 4 4 11" xfId="13334"/>
    <cellStyle name="Comma 3 6 4 4 12" xfId="13335"/>
    <cellStyle name="Comma 3 6 4 4 13" xfId="13336"/>
    <cellStyle name="Comma 3 6 4 4 14" xfId="13337"/>
    <cellStyle name="Comma 3 6 4 4 15" xfId="13338"/>
    <cellStyle name="Comma 3 6 4 4 16" xfId="13339"/>
    <cellStyle name="Comma 3 6 4 4 17" xfId="13340"/>
    <cellStyle name="Comma 3 6 4 4 18" xfId="13341"/>
    <cellStyle name="Comma 3 6 4 4 19" xfId="13342"/>
    <cellStyle name="Comma 3 6 4 4 2" xfId="13343"/>
    <cellStyle name="Comma 3 6 4 4 20" xfId="13344"/>
    <cellStyle name="Comma 3 6 4 4 21" xfId="13345"/>
    <cellStyle name="Comma 3 6 4 4 22" xfId="13346"/>
    <cellStyle name="Comma 3 6 4 4 3" xfId="13347"/>
    <cellStyle name="Comma 3 6 4 4 4" xfId="13348"/>
    <cellStyle name="Comma 3 6 4 4 5" xfId="13349"/>
    <cellStyle name="Comma 3 6 4 4 6" xfId="13350"/>
    <cellStyle name="Comma 3 6 4 4 7" xfId="13351"/>
    <cellStyle name="Comma 3 6 4 4 8" xfId="13352"/>
    <cellStyle name="Comma 3 6 4 4 9" xfId="13353"/>
    <cellStyle name="Comma 3 6 4 5" xfId="13354"/>
    <cellStyle name="Comma 3 6 4 5 10" xfId="13355"/>
    <cellStyle name="Comma 3 6 4 5 11" xfId="13356"/>
    <cellStyle name="Comma 3 6 4 5 12" xfId="13357"/>
    <cellStyle name="Comma 3 6 4 5 13" xfId="13358"/>
    <cellStyle name="Comma 3 6 4 5 14" xfId="13359"/>
    <cellStyle name="Comma 3 6 4 5 15" xfId="13360"/>
    <cellStyle name="Comma 3 6 4 5 16" xfId="13361"/>
    <cellStyle name="Comma 3 6 4 5 17" xfId="13362"/>
    <cellStyle name="Comma 3 6 4 5 18" xfId="13363"/>
    <cellStyle name="Comma 3 6 4 5 19" xfId="13364"/>
    <cellStyle name="Comma 3 6 4 5 2" xfId="13365"/>
    <cellStyle name="Comma 3 6 4 5 20" xfId="13366"/>
    <cellStyle name="Comma 3 6 4 5 21" xfId="13367"/>
    <cellStyle name="Comma 3 6 4 5 22" xfId="13368"/>
    <cellStyle name="Comma 3 6 4 5 3" xfId="13369"/>
    <cellStyle name="Comma 3 6 4 5 4" xfId="13370"/>
    <cellStyle name="Comma 3 6 4 5 5" xfId="13371"/>
    <cellStyle name="Comma 3 6 4 5 6" xfId="13372"/>
    <cellStyle name="Comma 3 6 4 5 7" xfId="13373"/>
    <cellStyle name="Comma 3 6 4 5 8" xfId="13374"/>
    <cellStyle name="Comma 3 6 4 5 9" xfId="13375"/>
    <cellStyle name="Comma 3 6 4 6" xfId="13376"/>
    <cellStyle name="Comma 3 6 4 6 10" xfId="13377"/>
    <cellStyle name="Comma 3 6 4 6 11" xfId="13378"/>
    <cellStyle name="Comma 3 6 4 6 12" xfId="13379"/>
    <cellStyle name="Comma 3 6 4 6 13" xfId="13380"/>
    <cellStyle name="Comma 3 6 4 6 14" xfId="13381"/>
    <cellStyle name="Comma 3 6 4 6 15" xfId="13382"/>
    <cellStyle name="Comma 3 6 4 6 16" xfId="13383"/>
    <cellStyle name="Comma 3 6 4 6 17" xfId="13384"/>
    <cellStyle name="Comma 3 6 4 6 18" xfId="13385"/>
    <cellStyle name="Comma 3 6 4 6 19" xfId="13386"/>
    <cellStyle name="Comma 3 6 4 6 2" xfId="13387"/>
    <cellStyle name="Comma 3 6 4 6 20" xfId="13388"/>
    <cellStyle name="Comma 3 6 4 6 21" xfId="13389"/>
    <cellStyle name="Comma 3 6 4 6 22" xfId="13390"/>
    <cellStyle name="Comma 3 6 4 6 3" xfId="13391"/>
    <cellStyle name="Comma 3 6 4 6 4" xfId="13392"/>
    <cellStyle name="Comma 3 6 4 6 5" xfId="13393"/>
    <cellStyle name="Comma 3 6 4 6 6" xfId="13394"/>
    <cellStyle name="Comma 3 6 4 6 7" xfId="13395"/>
    <cellStyle name="Comma 3 6 4 6 8" xfId="13396"/>
    <cellStyle name="Comma 3 6 4 6 9" xfId="13397"/>
    <cellStyle name="Comma 3 6 4 7" xfId="13398"/>
    <cellStyle name="Comma 3 6 4 7 10" xfId="13399"/>
    <cellStyle name="Comma 3 6 4 7 11" xfId="13400"/>
    <cellStyle name="Comma 3 6 4 7 12" xfId="13401"/>
    <cellStyle name="Comma 3 6 4 7 13" xfId="13402"/>
    <cellStyle name="Comma 3 6 4 7 14" xfId="13403"/>
    <cellStyle name="Comma 3 6 4 7 15" xfId="13404"/>
    <cellStyle name="Comma 3 6 4 7 16" xfId="13405"/>
    <cellStyle name="Comma 3 6 4 7 17" xfId="13406"/>
    <cellStyle name="Comma 3 6 4 7 18" xfId="13407"/>
    <cellStyle name="Comma 3 6 4 7 19" xfId="13408"/>
    <cellStyle name="Comma 3 6 4 7 2" xfId="13409"/>
    <cellStyle name="Comma 3 6 4 7 20" xfId="13410"/>
    <cellStyle name="Comma 3 6 4 7 21" xfId="13411"/>
    <cellStyle name="Comma 3 6 4 7 22" xfId="13412"/>
    <cellStyle name="Comma 3 6 4 7 3" xfId="13413"/>
    <cellStyle name="Comma 3 6 4 7 4" xfId="13414"/>
    <cellStyle name="Comma 3 6 4 7 5" xfId="13415"/>
    <cellStyle name="Comma 3 6 4 7 6" xfId="13416"/>
    <cellStyle name="Comma 3 6 4 7 7" xfId="13417"/>
    <cellStyle name="Comma 3 6 4 7 8" xfId="13418"/>
    <cellStyle name="Comma 3 6 4 7 9" xfId="13419"/>
    <cellStyle name="Comma 3 6 4 8" xfId="13420"/>
    <cellStyle name="Comma 3 6 4 8 10" xfId="13421"/>
    <cellStyle name="Comma 3 6 4 8 11" xfId="13422"/>
    <cellStyle name="Comma 3 6 4 8 12" xfId="13423"/>
    <cellStyle name="Comma 3 6 4 8 13" xfId="13424"/>
    <cellStyle name="Comma 3 6 4 8 14" xfId="13425"/>
    <cellStyle name="Comma 3 6 4 8 15" xfId="13426"/>
    <cellStyle name="Comma 3 6 4 8 16" xfId="13427"/>
    <cellStyle name="Comma 3 6 4 8 17" xfId="13428"/>
    <cellStyle name="Comma 3 6 4 8 18" xfId="13429"/>
    <cellStyle name="Comma 3 6 4 8 19" xfId="13430"/>
    <cellStyle name="Comma 3 6 4 8 2" xfId="13431"/>
    <cellStyle name="Comma 3 6 4 8 20" xfId="13432"/>
    <cellStyle name="Comma 3 6 4 8 21" xfId="13433"/>
    <cellStyle name="Comma 3 6 4 8 22" xfId="13434"/>
    <cellStyle name="Comma 3 6 4 8 3" xfId="13435"/>
    <cellStyle name="Comma 3 6 4 8 4" xfId="13436"/>
    <cellStyle name="Comma 3 6 4 8 5" xfId="13437"/>
    <cellStyle name="Comma 3 6 4 8 6" xfId="13438"/>
    <cellStyle name="Comma 3 6 4 8 7" xfId="13439"/>
    <cellStyle name="Comma 3 6 4 8 8" xfId="13440"/>
    <cellStyle name="Comma 3 6 4 8 9" xfId="13441"/>
    <cellStyle name="Comma 3 6 4 9" xfId="13442"/>
    <cellStyle name="Comma 3 6 4 9 10" xfId="13443"/>
    <cellStyle name="Comma 3 6 4 9 11" xfId="13444"/>
    <cellStyle name="Comma 3 6 4 9 12" xfId="13445"/>
    <cellStyle name="Comma 3 6 4 9 13" xfId="13446"/>
    <cellStyle name="Comma 3 6 4 9 14" xfId="13447"/>
    <cellStyle name="Comma 3 6 4 9 15" xfId="13448"/>
    <cellStyle name="Comma 3 6 4 9 16" xfId="13449"/>
    <cellStyle name="Comma 3 6 4 9 17" xfId="13450"/>
    <cellStyle name="Comma 3 6 4 9 18" xfId="13451"/>
    <cellStyle name="Comma 3 6 4 9 19" xfId="13452"/>
    <cellStyle name="Comma 3 6 4 9 2" xfId="13453"/>
    <cellStyle name="Comma 3 6 4 9 20" xfId="13454"/>
    <cellStyle name="Comma 3 6 4 9 21" xfId="13455"/>
    <cellStyle name="Comma 3 6 4 9 22" xfId="13456"/>
    <cellStyle name="Comma 3 6 4 9 3" xfId="13457"/>
    <cellStyle name="Comma 3 6 4 9 4" xfId="13458"/>
    <cellStyle name="Comma 3 6 4 9 5" xfId="13459"/>
    <cellStyle name="Comma 3 6 4 9 6" xfId="13460"/>
    <cellStyle name="Comma 3 6 4 9 7" xfId="13461"/>
    <cellStyle name="Comma 3 6 4 9 8" xfId="13462"/>
    <cellStyle name="Comma 3 6 4 9 9" xfId="13463"/>
    <cellStyle name="Comma 3 6 40" xfId="13464"/>
    <cellStyle name="Comma 3 6 41" xfId="13465"/>
    <cellStyle name="Comma 3 6 42" xfId="13466"/>
    <cellStyle name="Comma 3 6 43" xfId="13467"/>
    <cellStyle name="Comma 3 6 44" xfId="13468"/>
    <cellStyle name="Comma 3 6 45" xfId="13469"/>
    <cellStyle name="Comma 3 6 5" xfId="13470"/>
    <cellStyle name="Comma 3 6 5 10" xfId="13471"/>
    <cellStyle name="Comma 3 6 5 10 10" xfId="13472"/>
    <cellStyle name="Comma 3 6 5 10 11" xfId="13473"/>
    <cellStyle name="Comma 3 6 5 10 12" xfId="13474"/>
    <cellStyle name="Comma 3 6 5 10 13" xfId="13475"/>
    <cellStyle name="Comma 3 6 5 10 14" xfId="13476"/>
    <cellStyle name="Comma 3 6 5 10 15" xfId="13477"/>
    <cellStyle name="Comma 3 6 5 10 16" xfId="13478"/>
    <cellStyle name="Comma 3 6 5 10 17" xfId="13479"/>
    <cellStyle name="Comma 3 6 5 10 18" xfId="13480"/>
    <cellStyle name="Comma 3 6 5 10 19" xfId="13481"/>
    <cellStyle name="Comma 3 6 5 10 2" xfId="13482"/>
    <cellStyle name="Comma 3 6 5 10 20" xfId="13483"/>
    <cellStyle name="Comma 3 6 5 10 21" xfId="13484"/>
    <cellStyle name="Comma 3 6 5 10 22" xfId="13485"/>
    <cellStyle name="Comma 3 6 5 10 3" xfId="13486"/>
    <cellStyle name="Comma 3 6 5 10 4" xfId="13487"/>
    <cellStyle name="Comma 3 6 5 10 5" xfId="13488"/>
    <cellStyle name="Comma 3 6 5 10 6" xfId="13489"/>
    <cellStyle name="Comma 3 6 5 10 7" xfId="13490"/>
    <cellStyle name="Comma 3 6 5 10 8" xfId="13491"/>
    <cellStyle name="Comma 3 6 5 10 9" xfId="13492"/>
    <cellStyle name="Comma 3 6 5 11" xfId="13493"/>
    <cellStyle name="Comma 3 6 5 11 10" xfId="13494"/>
    <cellStyle name="Comma 3 6 5 11 11" xfId="13495"/>
    <cellStyle name="Comma 3 6 5 11 12" xfId="13496"/>
    <cellStyle name="Comma 3 6 5 11 13" xfId="13497"/>
    <cellStyle name="Comma 3 6 5 11 14" xfId="13498"/>
    <cellStyle name="Comma 3 6 5 11 15" xfId="13499"/>
    <cellStyle name="Comma 3 6 5 11 16" xfId="13500"/>
    <cellStyle name="Comma 3 6 5 11 17" xfId="13501"/>
    <cellStyle name="Comma 3 6 5 11 18" xfId="13502"/>
    <cellStyle name="Comma 3 6 5 11 19" xfId="13503"/>
    <cellStyle name="Comma 3 6 5 11 2" xfId="13504"/>
    <cellStyle name="Comma 3 6 5 11 20" xfId="13505"/>
    <cellStyle name="Comma 3 6 5 11 21" xfId="13506"/>
    <cellStyle name="Comma 3 6 5 11 22" xfId="13507"/>
    <cellStyle name="Comma 3 6 5 11 3" xfId="13508"/>
    <cellStyle name="Comma 3 6 5 11 4" xfId="13509"/>
    <cellStyle name="Comma 3 6 5 11 5" xfId="13510"/>
    <cellStyle name="Comma 3 6 5 11 6" xfId="13511"/>
    <cellStyle name="Comma 3 6 5 11 7" xfId="13512"/>
    <cellStyle name="Comma 3 6 5 11 8" xfId="13513"/>
    <cellStyle name="Comma 3 6 5 11 9" xfId="13514"/>
    <cellStyle name="Comma 3 6 5 12" xfId="13515"/>
    <cellStyle name="Comma 3 6 5 12 10" xfId="13516"/>
    <cellStyle name="Comma 3 6 5 12 11" xfId="13517"/>
    <cellStyle name="Comma 3 6 5 12 12" xfId="13518"/>
    <cellStyle name="Comma 3 6 5 12 13" xfId="13519"/>
    <cellStyle name="Comma 3 6 5 12 14" xfId="13520"/>
    <cellStyle name="Comma 3 6 5 12 15" xfId="13521"/>
    <cellStyle name="Comma 3 6 5 12 16" xfId="13522"/>
    <cellStyle name="Comma 3 6 5 12 17" xfId="13523"/>
    <cellStyle name="Comma 3 6 5 12 18" xfId="13524"/>
    <cellStyle name="Comma 3 6 5 12 19" xfId="13525"/>
    <cellStyle name="Comma 3 6 5 12 2" xfId="13526"/>
    <cellStyle name="Comma 3 6 5 12 20" xfId="13527"/>
    <cellStyle name="Comma 3 6 5 12 21" xfId="13528"/>
    <cellStyle name="Comma 3 6 5 12 22" xfId="13529"/>
    <cellStyle name="Comma 3 6 5 12 3" xfId="13530"/>
    <cellStyle name="Comma 3 6 5 12 4" xfId="13531"/>
    <cellStyle name="Comma 3 6 5 12 5" xfId="13532"/>
    <cellStyle name="Comma 3 6 5 12 6" xfId="13533"/>
    <cellStyle name="Comma 3 6 5 12 7" xfId="13534"/>
    <cellStyle name="Comma 3 6 5 12 8" xfId="13535"/>
    <cellStyle name="Comma 3 6 5 12 9" xfId="13536"/>
    <cellStyle name="Comma 3 6 5 13" xfId="13537"/>
    <cellStyle name="Comma 3 6 5 14" xfId="13538"/>
    <cellStyle name="Comma 3 6 5 15" xfId="13539"/>
    <cellStyle name="Comma 3 6 5 16" xfId="13540"/>
    <cellStyle name="Comma 3 6 5 17" xfId="13541"/>
    <cellStyle name="Comma 3 6 5 18" xfId="13542"/>
    <cellStyle name="Comma 3 6 5 19" xfId="13543"/>
    <cellStyle name="Comma 3 6 5 2" xfId="13544"/>
    <cellStyle name="Comma 3 6 5 2 10" xfId="13545"/>
    <cellStyle name="Comma 3 6 5 2 11" xfId="13546"/>
    <cellStyle name="Comma 3 6 5 2 12" xfId="13547"/>
    <cellStyle name="Comma 3 6 5 2 13" xfId="13548"/>
    <cellStyle name="Comma 3 6 5 2 14" xfId="13549"/>
    <cellStyle name="Comma 3 6 5 2 15" xfId="13550"/>
    <cellStyle name="Comma 3 6 5 2 16" xfId="13551"/>
    <cellStyle name="Comma 3 6 5 2 17" xfId="13552"/>
    <cellStyle name="Comma 3 6 5 2 18" xfId="13553"/>
    <cellStyle name="Comma 3 6 5 2 19" xfId="13554"/>
    <cellStyle name="Comma 3 6 5 2 2" xfId="13555"/>
    <cellStyle name="Comma 3 6 5 2 20" xfId="13556"/>
    <cellStyle name="Comma 3 6 5 2 21" xfId="13557"/>
    <cellStyle name="Comma 3 6 5 2 22" xfId="13558"/>
    <cellStyle name="Comma 3 6 5 2 3" xfId="13559"/>
    <cellStyle name="Comma 3 6 5 2 4" xfId="13560"/>
    <cellStyle name="Comma 3 6 5 2 5" xfId="13561"/>
    <cellStyle name="Comma 3 6 5 2 6" xfId="13562"/>
    <cellStyle name="Comma 3 6 5 2 7" xfId="13563"/>
    <cellStyle name="Comma 3 6 5 2 8" xfId="13564"/>
    <cellStyle name="Comma 3 6 5 2 9" xfId="13565"/>
    <cellStyle name="Comma 3 6 5 20" xfId="13566"/>
    <cellStyle name="Comma 3 6 5 21" xfId="13567"/>
    <cellStyle name="Comma 3 6 5 22" xfId="13568"/>
    <cellStyle name="Comma 3 6 5 23" xfId="13569"/>
    <cellStyle name="Comma 3 6 5 24" xfId="13570"/>
    <cellStyle name="Comma 3 6 5 25" xfId="13571"/>
    <cellStyle name="Comma 3 6 5 26" xfId="13572"/>
    <cellStyle name="Comma 3 6 5 27" xfId="13573"/>
    <cellStyle name="Comma 3 6 5 28" xfId="13574"/>
    <cellStyle name="Comma 3 6 5 29" xfId="13575"/>
    <cellStyle name="Comma 3 6 5 3" xfId="13576"/>
    <cellStyle name="Comma 3 6 5 3 10" xfId="13577"/>
    <cellStyle name="Comma 3 6 5 3 11" xfId="13578"/>
    <cellStyle name="Comma 3 6 5 3 12" xfId="13579"/>
    <cellStyle name="Comma 3 6 5 3 13" xfId="13580"/>
    <cellStyle name="Comma 3 6 5 3 14" xfId="13581"/>
    <cellStyle name="Comma 3 6 5 3 15" xfId="13582"/>
    <cellStyle name="Comma 3 6 5 3 16" xfId="13583"/>
    <cellStyle name="Comma 3 6 5 3 17" xfId="13584"/>
    <cellStyle name="Comma 3 6 5 3 18" xfId="13585"/>
    <cellStyle name="Comma 3 6 5 3 19" xfId="13586"/>
    <cellStyle name="Comma 3 6 5 3 2" xfId="13587"/>
    <cellStyle name="Comma 3 6 5 3 20" xfId="13588"/>
    <cellStyle name="Comma 3 6 5 3 21" xfId="13589"/>
    <cellStyle name="Comma 3 6 5 3 22" xfId="13590"/>
    <cellStyle name="Comma 3 6 5 3 3" xfId="13591"/>
    <cellStyle name="Comma 3 6 5 3 4" xfId="13592"/>
    <cellStyle name="Comma 3 6 5 3 5" xfId="13593"/>
    <cellStyle name="Comma 3 6 5 3 6" xfId="13594"/>
    <cellStyle name="Comma 3 6 5 3 7" xfId="13595"/>
    <cellStyle name="Comma 3 6 5 3 8" xfId="13596"/>
    <cellStyle name="Comma 3 6 5 3 9" xfId="13597"/>
    <cellStyle name="Comma 3 6 5 30" xfId="13598"/>
    <cellStyle name="Comma 3 6 5 31" xfId="13599"/>
    <cellStyle name="Comma 3 6 5 32" xfId="13600"/>
    <cellStyle name="Comma 3 6 5 33" xfId="13601"/>
    <cellStyle name="Comma 3 6 5 4" xfId="13602"/>
    <cellStyle name="Comma 3 6 5 4 10" xfId="13603"/>
    <cellStyle name="Comma 3 6 5 4 11" xfId="13604"/>
    <cellStyle name="Comma 3 6 5 4 12" xfId="13605"/>
    <cellStyle name="Comma 3 6 5 4 13" xfId="13606"/>
    <cellStyle name="Comma 3 6 5 4 14" xfId="13607"/>
    <cellStyle name="Comma 3 6 5 4 15" xfId="13608"/>
    <cellStyle name="Comma 3 6 5 4 16" xfId="13609"/>
    <cellStyle name="Comma 3 6 5 4 17" xfId="13610"/>
    <cellStyle name="Comma 3 6 5 4 18" xfId="13611"/>
    <cellStyle name="Comma 3 6 5 4 19" xfId="13612"/>
    <cellStyle name="Comma 3 6 5 4 2" xfId="13613"/>
    <cellStyle name="Comma 3 6 5 4 20" xfId="13614"/>
    <cellStyle name="Comma 3 6 5 4 21" xfId="13615"/>
    <cellStyle name="Comma 3 6 5 4 22" xfId="13616"/>
    <cellStyle name="Comma 3 6 5 4 3" xfId="13617"/>
    <cellStyle name="Comma 3 6 5 4 4" xfId="13618"/>
    <cellStyle name="Comma 3 6 5 4 5" xfId="13619"/>
    <cellStyle name="Comma 3 6 5 4 6" xfId="13620"/>
    <cellStyle name="Comma 3 6 5 4 7" xfId="13621"/>
    <cellStyle name="Comma 3 6 5 4 8" xfId="13622"/>
    <cellStyle name="Comma 3 6 5 4 9" xfId="13623"/>
    <cellStyle name="Comma 3 6 5 5" xfId="13624"/>
    <cellStyle name="Comma 3 6 5 5 10" xfId="13625"/>
    <cellStyle name="Comma 3 6 5 5 11" xfId="13626"/>
    <cellStyle name="Comma 3 6 5 5 12" xfId="13627"/>
    <cellStyle name="Comma 3 6 5 5 13" xfId="13628"/>
    <cellStyle name="Comma 3 6 5 5 14" xfId="13629"/>
    <cellStyle name="Comma 3 6 5 5 15" xfId="13630"/>
    <cellStyle name="Comma 3 6 5 5 16" xfId="13631"/>
    <cellStyle name="Comma 3 6 5 5 17" xfId="13632"/>
    <cellStyle name="Comma 3 6 5 5 18" xfId="13633"/>
    <cellStyle name="Comma 3 6 5 5 19" xfId="13634"/>
    <cellStyle name="Comma 3 6 5 5 2" xfId="13635"/>
    <cellStyle name="Comma 3 6 5 5 20" xfId="13636"/>
    <cellStyle name="Comma 3 6 5 5 21" xfId="13637"/>
    <cellStyle name="Comma 3 6 5 5 22" xfId="13638"/>
    <cellStyle name="Comma 3 6 5 5 3" xfId="13639"/>
    <cellStyle name="Comma 3 6 5 5 4" xfId="13640"/>
    <cellStyle name="Comma 3 6 5 5 5" xfId="13641"/>
    <cellStyle name="Comma 3 6 5 5 6" xfId="13642"/>
    <cellStyle name="Comma 3 6 5 5 7" xfId="13643"/>
    <cellStyle name="Comma 3 6 5 5 8" xfId="13644"/>
    <cellStyle name="Comma 3 6 5 5 9" xfId="13645"/>
    <cellStyle name="Comma 3 6 5 6" xfId="13646"/>
    <cellStyle name="Comma 3 6 5 6 10" xfId="13647"/>
    <cellStyle name="Comma 3 6 5 6 11" xfId="13648"/>
    <cellStyle name="Comma 3 6 5 6 12" xfId="13649"/>
    <cellStyle name="Comma 3 6 5 6 13" xfId="13650"/>
    <cellStyle name="Comma 3 6 5 6 14" xfId="13651"/>
    <cellStyle name="Comma 3 6 5 6 15" xfId="13652"/>
    <cellStyle name="Comma 3 6 5 6 16" xfId="13653"/>
    <cellStyle name="Comma 3 6 5 6 17" xfId="13654"/>
    <cellStyle name="Comma 3 6 5 6 18" xfId="13655"/>
    <cellStyle name="Comma 3 6 5 6 19" xfId="13656"/>
    <cellStyle name="Comma 3 6 5 6 2" xfId="13657"/>
    <cellStyle name="Comma 3 6 5 6 20" xfId="13658"/>
    <cellStyle name="Comma 3 6 5 6 21" xfId="13659"/>
    <cellStyle name="Comma 3 6 5 6 22" xfId="13660"/>
    <cellStyle name="Comma 3 6 5 6 3" xfId="13661"/>
    <cellStyle name="Comma 3 6 5 6 4" xfId="13662"/>
    <cellStyle name="Comma 3 6 5 6 5" xfId="13663"/>
    <cellStyle name="Comma 3 6 5 6 6" xfId="13664"/>
    <cellStyle name="Comma 3 6 5 6 7" xfId="13665"/>
    <cellStyle name="Comma 3 6 5 6 8" xfId="13666"/>
    <cellStyle name="Comma 3 6 5 6 9" xfId="13667"/>
    <cellStyle name="Comma 3 6 5 7" xfId="13668"/>
    <cellStyle name="Comma 3 6 5 7 10" xfId="13669"/>
    <cellStyle name="Comma 3 6 5 7 11" xfId="13670"/>
    <cellStyle name="Comma 3 6 5 7 12" xfId="13671"/>
    <cellStyle name="Comma 3 6 5 7 13" xfId="13672"/>
    <cellStyle name="Comma 3 6 5 7 14" xfId="13673"/>
    <cellStyle name="Comma 3 6 5 7 15" xfId="13674"/>
    <cellStyle name="Comma 3 6 5 7 16" xfId="13675"/>
    <cellStyle name="Comma 3 6 5 7 17" xfId="13676"/>
    <cellStyle name="Comma 3 6 5 7 18" xfId="13677"/>
    <cellStyle name="Comma 3 6 5 7 19" xfId="13678"/>
    <cellStyle name="Comma 3 6 5 7 2" xfId="13679"/>
    <cellStyle name="Comma 3 6 5 7 20" xfId="13680"/>
    <cellStyle name="Comma 3 6 5 7 21" xfId="13681"/>
    <cellStyle name="Comma 3 6 5 7 22" xfId="13682"/>
    <cellStyle name="Comma 3 6 5 7 3" xfId="13683"/>
    <cellStyle name="Comma 3 6 5 7 4" xfId="13684"/>
    <cellStyle name="Comma 3 6 5 7 5" xfId="13685"/>
    <cellStyle name="Comma 3 6 5 7 6" xfId="13686"/>
    <cellStyle name="Comma 3 6 5 7 7" xfId="13687"/>
    <cellStyle name="Comma 3 6 5 7 8" xfId="13688"/>
    <cellStyle name="Comma 3 6 5 7 9" xfId="13689"/>
    <cellStyle name="Comma 3 6 5 8" xfId="13690"/>
    <cellStyle name="Comma 3 6 5 8 10" xfId="13691"/>
    <cellStyle name="Comma 3 6 5 8 11" xfId="13692"/>
    <cellStyle name="Comma 3 6 5 8 12" xfId="13693"/>
    <cellStyle name="Comma 3 6 5 8 13" xfId="13694"/>
    <cellStyle name="Comma 3 6 5 8 14" xfId="13695"/>
    <cellStyle name="Comma 3 6 5 8 15" xfId="13696"/>
    <cellStyle name="Comma 3 6 5 8 16" xfId="13697"/>
    <cellStyle name="Comma 3 6 5 8 17" xfId="13698"/>
    <cellStyle name="Comma 3 6 5 8 18" xfId="13699"/>
    <cellStyle name="Comma 3 6 5 8 19" xfId="13700"/>
    <cellStyle name="Comma 3 6 5 8 2" xfId="13701"/>
    <cellStyle name="Comma 3 6 5 8 20" xfId="13702"/>
    <cellStyle name="Comma 3 6 5 8 21" xfId="13703"/>
    <cellStyle name="Comma 3 6 5 8 22" xfId="13704"/>
    <cellStyle name="Comma 3 6 5 8 3" xfId="13705"/>
    <cellStyle name="Comma 3 6 5 8 4" xfId="13706"/>
    <cellStyle name="Comma 3 6 5 8 5" xfId="13707"/>
    <cellStyle name="Comma 3 6 5 8 6" xfId="13708"/>
    <cellStyle name="Comma 3 6 5 8 7" xfId="13709"/>
    <cellStyle name="Comma 3 6 5 8 8" xfId="13710"/>
    <cellStyle name="Comma 3 6 5 8 9" xfId="13711"/>
    <cellStyle name="Comma 3 6 5 9" xfId="13712"/>
    <cellStyle name="Comma 3 6 5 9 10" xfId="13713"/>
    <cellStyle name="Comma 3 6 5 9 11" xfId="13714"/>
    <cellStyle name="Comma 3 6 5 9 12" xfId="13715"/>
    <cellStyle name="Comma 3 6 5 9 13" xfId="13716"/>
    <cellStyle name="Comma 3 6 5 9 14" xfId="13717"/>
    <cellStyle name="Comma 3 6 5 9 15" xfId="13718"/>
    <cellStyle name="Comma 3 6 5 9 16" xfId="13719"/>
    <cellStyle name="Comma 3 6 5 9 17" xfId="13720"/>
    <cellStyle name="Comma 3 6 5 9 18" xfId="13721"/>
    <cellStyle name="Comma 3 6 5 9 19" xfId="13722"/>
    <cellStyle name="Comma 3 6 5 9 2" xfId="13723"/>
    <cellStyle name="Comma 3 6 5 9 20" xfId="13724"/>
    <cellStyle name="Comma 3 6 5 9 21" xfId="13725"/>
    <cellStyle name="Comma 3 6 5 9 22" xfId="13726"/>
    <cellStyle name="Comma 3 6 5 9 3" xfId="13727"/>
    <cellStyle name="Comma 3 6 5 9 4" xfId="13728"/>
    <cellStyle name="Comma 3 6 5 9 5" xfId="13729"/>
    <cellStyle name="Comma 3 6 5 9 6" xfId="13730"/>
    <cellStyle name="Comma 3 6 5 9 7" xfId="13731"/>
    <cellStyle name="Comma 3 6 5 9 8" xfId="13732"/>
    <cellStyle name="Comma 3 6 5 9 9" xfId="13733"/>
    <cellStyle name="Comma 3 6 6" xfId="13734"/>
    <cellStyle name="Comma 3 6 6 10" xfId="13735"/>
    <cellStyle name="Comma 3 6 6 10 10" xfId="13736"/>
    <cellStyle name="Comma 3 6 6 10 11" xfId="13737"/>
    <cellStyle name="Comma 3 6 6 10 12" xfId="13738"/>
    <cellStyle name="Comma 3 6 6 10 13" xfId="13739"/>
    <cellStyle name="Comma 3 6 6 10 14" xfId="13740"/>
    <cellStyle name="Comma 3 6 6 10 15" xfId="13741"/>
    <cellStyle name="Comma 3 6 6 10 16" xfId="13742"/>
    <cellStyle name="Comma 3 6 6 10 17" xfId="13743"/>
    <cellStyle name="Comma 3 6 6 10 18" xfId="13744"/>
    <cellStyle name="Comma 3 6 6 10 19" xfId="13745"/>
    <cellStyle name="Comma 3 6 6 10 2" xfId="13746"/>
    <cellStyle name="Comma 3 6 6 10 20" xfId="13747"/>
    <cellStyle name="Comma 3 6 6 10 21" xfId="13748"/>
    <cellStyle name="Comma 3 6 6 10 22" xfId="13749"/>
    <cellStyle name="Comma 3 6 6 10 3" xfId="13750"/>
    <cellStyle name="Comma 3 6 6 10 4" xfId="13751"/>
    <cellStyle name="Comma 3 6 6 10 5" xfId="13752"/>
    <cellStyle name="Comma 3 6 6 10 6" xfId="13753"/>
    <cellStyle name="Comma 3 6 6 10 7" xfId="13754"/>
    <cellStyle name="Comma 3 6 6 10 8" xfId="13755"/>
    <cellStyle name="Comma 3 6 6 10 9" xfId="13756"/>
    <cellStyle name="Comma 3 6 6 11" xfId="13757"/>
    <cellStyle name="Comma 3 6 6 11 10" xfId="13758"/>
    <cellStyle name="Comma 3 6 6 11 11" xfId="13759"/>
    <cellStyle name="Comma 3 6 6 11 12" xfId="13760"/>
    <cellStyle name="Comma 3 6 6 11 13" xfId="13761"/>
    <cellStyle name="Comma 3 6 6 11 14" xfId="13762"/>
    <cellStyle name="Comma 3 6 6 11 15" xfId="13763"/>
    <cellStyle name="Comma 3 6 6 11 16" xfId="13764"/>
    <cellStyle name="Comma 3 6 6 11 17" xfId="13765"/>
    <cellStyle name="Comma 3 6 6 11 18" xfId="13766"/>
    <cellStyle name="Comma 3 6 6 11 19" xfId="13767"/>
    <cellStyle name="Comma 3 6 6 11 2" xfId="13768"/>
    <cellStyle name="Comma 3 6 6 11 20" xfId="13769"/>
    <cellStyle name="Comma 3 6 6 11 21" xfId="13770"/>
    <cellStyle name="Comma 3 6 6 11 22" xfId="13771"/>
    <cellStyle name="Comma 3 6 6 11 3" xfId="13772"/>
    <cellStyle name="Comma 3 6 6 11 4" xfId="13773"/>
    <cellStyle name="Comma 3 6 6 11 5" xfId="13774"/>
    <cellStyle name="Comma 3 6 6 11 6" xfId="13775"/>
    <cellStyle name="Comma 3 6 6 11 7" xfId="13776"/>
    <cellStyle name="Comma 3 6 6 11 8" xfId="13777"/>
    <cellStyle name="Comma 3 6 6 11 9" xfId="13778"/>
    <cellStyle name="Comma 3 6 6 12" xfId="13779"/>
    <cellStyle name="Comma 3 6 6 12 10" xfId="13780"/>
    <cellStyle name="Comma 3 6 6 12 11" xfId="13781"/>
    <cellStyle name="Comma 3 6 6 12 12" xfId="13782"/>
    <cellStyle name="Comma 3 6 6 12 13" xfId="13783"/>
    <cellStyle name="Comma 3 6 6 12 14" xfId="13784"/>
    <cellStyle name="Comma 3 6 6 12 15" xfId="13785"/>
    <cellStyle name="Comma 3 6 6 12 16" xfId="13786"/>
    <cellStyle name="Comma 3 6 6 12 17" xfId="13787"/>
    <cellStyle name="Comma 3 6 6 12 18" xfId="13788"/>
    <cellStyle name="Comma 3 6 6 12 19" xfId="13789"/>
    <cellStyle name="Comma 3 6 6 12 2" xfId="13790"/>
    <cellStyle name="Comma 3 6 6 12 20" xfId="13791"/>
    <cellStyle name="Comma 3 6 6 12 21" xfId="13792"/>
    <cellStyle name="Comma 3 6 6 12 22" xfId="13793"/>
    <cellStyle name="Comma 3 6 6 12 3" xfId="13794"/>
    <cellStyle name="Comma 3 6 6 12 4" xfId="13795"/>
    <cellStyle name="Comma 3 6 6 12 5" xfId="13796"/>
    <cellStyle name="Comma 3 6 6 12 6" xfId="13797"/>
    <cellStyle name="Comma 3 6 6 12 7" xfId="13798"/>
    <cellStyle name="Comma 3 6 6 12 8" xfId="13799"/>
    <cellStyle name="Comma 3 6 6 12 9" xfId="13800"/>
    <cellStyle name="Comma 3 6 6 13" xfId="13801"/>
    <cellStyle name="Comma 3 6 6 14" xfId="13802"/>
    <cellStyle name="Comma 3 6 6 15" xfId="13803"/>
    <cellStyle name="Comma 3 6 6 16" xfId="13804"/>
    <cellStyle name="Comma 3 6 6 17" xfId="13805"/>
    <cellStyle name="Comma 3 6 6 18" xfId="13806"/>
    <cellStyle name="Comma 3 6 6 19" xfId="13807"/>
    <cellStyle name="Comma 3 6 6 2" xfId="13808"/>
    <cellStyle name="Comma 3 6 6 2 10" xfId="13809"/>
    <cellStyle name="Comma 3 6 6 2 11" xfId="13810"/>
    <cellStyle name="Comma 3 6 6 2 12" xfId="13811"/>
    <cellStyle name="Comma 3 6 6 2 13" xfId="13812"/>
    <cellStyle name="Comma 3 6 6 2 14" xfId="13813"/>
    <cellStyle name="Comma 3 6 6 2 15" xfId="13814"/>
    <cellStyle name="Comma 3 6 6 2 16" xfId="13815"/>
    <cellStyle name="Comma 3 6 6 2 17" xfId="13816"/>
    <cellStyle name="Comma 3 6 6 2 18" xfId="13817"/>
    <cellStyle name="Comma 3 6 6 2 19" xfId="13818"/>
    <cellStyle name="Comma 3 6 6 2 2" xfId="13819"/>
    <cellStyle name="Comma 3 6 6 2 20" xfId="13820"/>
    <cellStyle name="Comma 3 6 6 2 21" xfId="13821"/>
    <cellStyle name="Comma 3 6 6 2 22" xfId="13822"/>
    <cellStyle name="Comma 3 6 6 2 3" xfId="13823"/>
    <cellStyle name="Comma 3 6 6 2 4" xfId="13824"/>
    <cellStyle name="Comma 3 6 6 2 5" xfId="13825"/>
    <cellStyle name="Comma 3 6 6 2 6" xfId="13826"/>
    <cellStyle name="Comma 3 6 6 2 7" xfId="13827"/>
    <cellStyle name="Comma 3 6 6 2 8" xfId="13828"/>
    <cellStyle name="Comma 3 6 6 2 9" xfId="13829"/>
    <cellStyle name="Comma 3 6 6 20" xfId="13830"/>
    <cellStyle name="Comma 3 6 6 21" xfId="13831"/>
    <cellStyle name="Comma 3 6 6 22" xfId="13832"/>
    <cellStyle name="Comma 3 6 6 23" xfId="13833"/>
    <cellStyle name="Comma 3 6 6 24" xfId="13834"/>
    <cellStyle name="Comma 3 6 6 25" xfId="13835"/>
    <cellStyle name="Comma 3 6 6 26" xfId="13836"/>
    <cellStyle name="Comma 3 6 6 27" xfId="13837"/>
    <cellStyle name="Comma 3 6 6 28" xfId="13838"/>
    <cellStyle name="Comma 3 6 6 29" xfId="13839"/>
    <cellStyle name="Comma 3 6 6 3" xfId="13840"/>
    <cellStyle name="Comma 3 6 6 3 10" xfId="13841"/>
    <cellStyle name="Comma 3 6 6 3 11" xfId="13842"/>
    <cellStyle name="Comma 3 6 6 3 12" xfId="13843"/>
    <cellStyle name="Comma 3 6 6 3 13" xfId="13844"/>
    <cellStyle name="Comma 3 6 6 3 14" xfId="13845"/>
    <cellStyle name="Comma 3 6 6 3 15" xfId="13846"/>
    <cellStyle name="Comma 3 6 6 3 16" xfId="13847"/>
    <cellStyle name="Comma 3 6 6 3 17" xfId="13848"/>
    <cellStyle name="Comma 3 6 6 3 18" xfId="13849"/>
    <cellStyle name="Comma 3 6 6 3 19" xfId="13850"/>
    <cellStyle name="Comma 3 6 6 3 2" xfId="13851"/>
    <cellStyle name="Comma 3 6 6 3 20" xfId="13852"/>
    <cellStyle name="Comma 3 6 6 3 21" xfId="13853"/>
    <cellStyle name="Comma 3 6 6 3 22" xfId="13854"/>
    <cellStyle name="Comma 3 6 6 3 3" xfId="13855"/>
    <cellStyle name="Comma 3 6 6 3 4" xfId="13856"/>
    <cellStyle name="Comma 3 6 6 3 5" xfId="13857"/>
    <cellStyle name="Comma 3 6 6 3 6" xfId="13858"/>
    <cellStyle name="Comma 3 6 6 3 7" xfId="13859"/>
    <cellStyle name="Comma 3 6 6 3 8" xfId="13860"/>
    <cellStyle name="Comma 3 6 6 3 9" xfId="13861"/>
    <cellStyle name="Comma 3 6 6 30" xfId="13862"/>
    <cellStyle name="Comma 3 6 6 31" xfId="13863"/>
    <cellStyle name="Comma 3 6 6 32" xfId="13864"/>
    <cellStyle name="Comma 3 6 6 33" xfId="13865"/>
    <cellStyle name="Comma 3 6 6 4" xfId="13866"/>
    <cellStyle name="Comma 3 6 6 4 10" xfId="13867"/>
    <cellStyle name="Comma 3 6 6 4 11" xfId="13868"/>
    <cellStyle name="Comma 3 6 6 4 12" xfId="13869"/>
    <cellStyle name="Comma 3 6 6 4 13" xfId="13870"/>
    <cellStyle name="Comma 3 6 6 4 14" xfId="13871"/>
    <cellStyle name="Comma 3 6 6 4 15" xfId="13872"/>
    <cellStyle name="Comma 3 6 6 4 16" xfId="13873"/>
    <cellStyle name="Comma 3 6 6 4 17" xfId="13874"/>
    <cellStyle name="Comma 3 6 6 4 18" xfId="13875"/>
    <cellStyle name="Comma 3 6 6 4 19" xfId="13876"/>
    <cellStyle name="Comma 3 6 6 4 2" xfId="13877"/>
    <cellStyle name="Comma 3 6 6 4 20" xfId="13878"/>
    <cellStyle name="Comma 3 6 6 4 21" xfId="13879"/>
    <cellStyle name="Comma 3 6 6 4 22" xfId="13880"/>
    <cellStyle name="Comma 3 6 6 4 3" xfId="13881"/>
    <cellStyle name="Comma 3 6 6 4 4" xfId="13882"/>
    <cellStyle name="Comma 3 6 6 4 5" xfId="13883"/>
    <cellStyle name="Comma 3 6 6 4 6" xfId="13884"/>
    <cellStyle name="Comma 3 6 6 4 7" xfId="13885"/>
    <cellStyle name="Comma 3 6 6 4 8" xfId="13886"/>
    <cellStyle name="Comma 3 6 6 4 9" xfId="13887"/>
    <cellStyle name="Comma 3 6 6 5" xfId="13888"/>
    <cellStyle name="Comma 3 6 6 5 10" xfId="13889"/>
    <cellStyle name="Comma 3 6 6 5 11" xfId="13890"/>
    <cellStyle name="Comma 3 6 6 5 12" xfId="13891"/>
    <cellStyle name="Comma 3 6 6 5 13" xfId="13892"/>
    <cellStyle name="Comma 3 6 6 5 14" xfId="13893"/>
    <cellStyle name="Comma 3 6 6 5 15" xfId="13894"/>
    <cellStyle name="Comma 3 6 6 5 16" xfId="13895"/>
    <cellStyle name="Comma 3 6 6 5 17" xfId="13896"/>
    <cellStyle name="Comma 3 6 6 5 18" xfId="13897"/>
    <cellStyle name="Comma 3 6 6 5 19" xfId="13898"/>
    <cellStyle name="Comma 3 6 6 5 2" xfId="13899"/>
    <cellStyle name="Comma 3 6 6 5 20" xfId="13900"/>
    <cellStyle name="Comma 3 6 6 5 21" xfId="13901"/>
    <cellStyle name="Comma 3 6 6 5 22" xfId="13902"/>
    <cellStyle name="Comma 3 6 6 5 3" xfId="13903"/>
    <cellStyle name="Comma 3 6 6 5 4" xfId="13904"/>
    <cellStyle name="Comma 3 6 6 5 5" xfId="13905"/>
    <cellStyle name="Comma 3 6 6 5 6" xfId="13906"/>
    <cellStyle name="Comma 3 6 6 5 7" xfId="13907"/>
    <cellStyle name="Comma 3 6 6 5 8" xfId="13908"/>
    <cellStyle name="Comma 3 6 6 5 9" xfId="13909"/>
    <cellStyle name="Comma 3 6 6 6" xfId="13910"/>
    <cellStyle name="Comma 3 6 6 6 10" xfId="13911"/>
    <cellStyle name="Comma 3 6 6 6 11" xfId="13912"/>
    <cellStyle name="Comma 3 6 6 6 12" xfId="13913"/>
    <cellStyle name="Comma 3 6 6 6 13" xfId="13914"/>
    <cellStyle name="Comma 3 6 6 6 14" xfId="13915"/>
    <cellStyle name="Comma 3 6 6 6 15" xfId="13916"/>
    <cellStyle name="Comma 3 6 6 6 16" xfId="13917"/>
    <cellStyle name="Comma 3 6 6 6 17" xfId="13918"/>
    <cellStyle name="Comma 3 6 6 6 18" xfId="13919"/>
    <cellStyle name="Comma 3 6 6 6 19" xfId="13920"/>
    <cellStyle name="Comma 3 6 6 6 2" xfId="13921"/>
    <cellStyle name="Comma 3 6 6 6 20" xfId="13922"/>
    <cellStyle name="Comma 3 6 6 6 21" xfId="13923"/>
    <cellStyle name="Comma 3 6 6 6 22" xfId="13924"/>
    <cellStyle name="Comma 3 6 6 6 3" xfId="13925"/>
    <cellStyle name="Comma 3 6 6 6 4" xfId="13926"/>
    <cellStyle name="Comma 3 6 6 6 5" xfId="13927"/>
    <cellStyle name="Comma 3 6 6 6 6" xfId="13928"/>
    <cellStyle name="Comma 3 6 6 6 7" xfId="13929"/>
    <cellStyle name="Comma 3 6 6 6 8" xfId="13930"/>
    <cellStyle name="Comma 3 6 6 6 9" xfId="13931"/>
    <cellStyle name="Comma 3 6 6 7" xfId="13932"/>
    <cellStyle name="Comma 3 6 6 7 10" xfId="13933"/>
    <cellStyle name="Comma 3 6 6 7 11" xfId="13934"/>
    <cellStyle name="Comma 3 6 6 7 12" xfId="13935"/>
    <cellStyle name="Comma 3 6 6 7 13" xfId="13936"/>
    <cellStyle name="Comma 3 6 6 7 14" xfId="13937"/>
    <cellStyle name="Comma 3 6 6 7 15" xfId="13938"/>
    <cellStyle name="Comma 3 6 6 7 16" xfId="13939"/>
    <cellStyle name="Comma 3 6 6 7 17" xfId="13940"/>
    <cellStyle name="Comma 3 6 6 7 18" xfId="13941"/>
    <cellStyle name="Comma 3 6 6 7 19" xfId="13942"/>
    <cellStyle name="Comma 3 6 6 7 2" xfId="13943"/>
    <cellStyle name="Comma 3 6 6 7 20" xfId="13944"/>
    <cellStyle name="Comma 3 6 6 7 21" xfId="13945"/>
    <cellStyle name="Comma 3 6 6 7 22" xfId="13946"/>
    <cellStyle name="Comma 3 6 6 7 3" xfId="13947"/>
    <cellStyle name="Comma 3 6 6 7 4" xfId="13948"/>
    <cellStyle name="Comma 3 6 6 7 5" xfId="13949"/>
    <cellStyle name="Comma 3 6 6 7 6" xfId="13950"/>
    <cellStyle name="Comma 3 6 6 7 7" xfId="13951"/>
    <cellStyle name="Comma 3 6 6 7 8" xfId="13952"/>
    <cellStyle name="Comma 3 6 6 7 9" xfId="13953"/>
    <cellStyle name="Comma 3 6 6 8" xfId="13954"/>
    <cellStyle name="Comma 3 6 6 8 10" xfId="13955"/>
    <cellStyle name="Comma 3 6 6 8 11" xfId="13956"/>
    <cellStyle name="Comma 3 6 6 8 12" xfId="13957"/>
    <cellStyle name="Comma 3 6 6 8 13" xfId="13958"/>
    <cellStyle name="Comma 3 6 6 8 14" xfId="13959"/>
    <cellStyle name="Comma 3 6 6 8 15" xfId="13960"/>
    <cellStyle name="Comma 3 6 6 8 16" xfId="13961"/>
    <cellStyle name="Comma 3 6 6 8 17" xfId="13962"/>
    <cellStyle name="Comma 3 6 6 8 18" xfId="13963"/>
    <cellStyle name="Comma 3 6 6 8 19" xfId="13964"/>
    <cellStyle name="Comma 3 6 6 8 2" xfId="13965"/>
    <cellStyle name="Comma 3 6 6 8 20" xfId="13966"/>
    <cellStyle name="Comma 3 6 6 8 21" xfId="13967"/>
    <cellStyle name="Comma 3 6 6 8 22" xfId="13968"/>
    <cellStyle name="Comma 3 6 6 8 3" xfId="13969"/>
    <cellStyle name="Comma 3 6 6 8 4" xfId="13970"/>
    <cellStyle name="Comma 3 6 6 8 5" xfId="13971"/>
    <cellStyle name="Comma 3 6 6 8 6" xfId="13972"/>
    <cellStyle name="Comma 3 6 6 8 7" xfId="13973"/>
    <cellStyle name="Comma 3 6 6 8 8" xfId="13974"/>
    <cellStyle name="Comma 3 6 6 8 9" xfId="13975"/>
    <cellStyle name="Comma 3 6 6 9" xfId="13976"/>
    <cellStyle name="Comma 3 6 6 9 10" xfId="13977"/>
    <cellStyle name="Comma 3 6 6 9 11" xfId="13978"/>
    <cellStyle name="Comma 3 6 6 9 12" xfId="13979"/>
    <cellStyle name="Comma 3 6 6 9 13" xfId="13980"/>
    <cellStyle name="Comma 3 6 6 9 14" xfId="13981"/>
    <cellStyle name="Comma 3 6 6 9 15" xfId="13982"/>
    <cellStyle name="Comma 3 6 6 9 16" xfId="13983"/>
    <cellStyle name="Comma 3 6 6 9 17" xfId="13984"/>
    <cellStyle name="Comma 3 6 6 9 18" xfId="13985"/>
    <cellStyle name="Comma 3 6 6 9 19" xfId="13986"/>
    <cellStyle name="Comma 3 6 6 9 2" xfId="13987"/>
    <cellStyle name="Comma 3 6 6 9 20" xfId="13988"/>
    <cellStyle name="Comma 3 6 6 9 21" xfId="13989"/>
    <cellStyle name="Comma 3 6 6 9 22" xfId="13990"/>
    <cellStyle name="Comma 3 6 6 9 3" xfId="13991"/>
    <cellStyle name="Comma 3 6 6 9 4" xfId="13992"/>
    <cellStyle name="Comma 3 6 6 9 5" xfId="13993"/>
    <cellStyle name="Comma 3 6 6 9 6" xfId="13994"/>
    <cellStyle name="Comma 3 6 6 9 7" xfId="13995"/>
    <cellStyle name="Comma 3 6 6 9 8" xfId="13996"/>
    <cellStyle name="Comma 3 6 6 9 9" xfId="13997"/>
    <cellStyle name="Comma 3 6 7" xfId="13998"/>
    <cellStyle name="Comma 3 6 8" xfId="13999"/>
    <cellStyle name="Comma 3 6 9" xfId="14000"/>
    <cellStyle name="Comma 3 60" xfId="14001"/>
    <cellStyle name="Comma 3 61" xfId="14002"/>
    <cellStyle name="Comma 3 62" xfId="14003"/>
    <cellStyle name="Comma 3 63" xfId="14004"/>
    <cellStyle name="Comma 3 64" xfId="14005"/>
    <cellStyle name="Comma 3 65" xfId="14006"/>
    <cellStyle name="Comma 3 66" xfId="14007"/>
    <cellStyle name="Comma 3 67" xfId="14008"/>
    <cellStyle name="Comma 3 68" xfId="14009"/>
    <cellStyle name="Comma 3 69" xfId="14010"/>
    <cellStyle name="Comma 3 7" xfId="14011"/>
    <cellStyle name="Comma 3 7 10" xfId="14012"/>
    <cellStyle name="Comma 3 7 10 10" xfId="14013"/>
    <cellStyle name="Comma 3 7 10 11" xfId="14014"/>
    <cellStyle name="Comma 3 7 10 12" xfId="14015"/>
    <cellStyle name="Comma 3 7 10 13" xfId="14016"/>
    <cellStyle name="Comma 3 7 10 14" xfId="14017"/>
    <cellStyle name="Comma 3 7 10 15" xfId="14018"/>
    <cellStyle name="Comma 3 7 10 16" xfId="14019"/>
    <cellStyle name="Comma 3 7 10 17" xfId="14020"/>
    <cellStyle name="Comma 3 7 10 18" xfId="14021"/>
    <cellStyle name="Comma 3 7 10 19" xfId="14022"/>
    <cellStyle name="Comma 3 7 10 2" xfId="14023"/>
    <cellStyle name="Comma 3 7 10 20" xfId="14024"/>
    <cellStyle name="Comma 3 7 10 21" xfId="14025"/>
    <cellStyle name="Comma 3 7 10 22" xfId="14026"/>
    <cellStyle name="Comma 3 7 10 3" xfId="14027"/>
    <cellStyle name="Comma 3 7 10 4" xfId="14028"/>
    <cellStyle name="Comma 3 7 10 5" xfId="14029"/>
    <cellStyle name="Comma 3 7 10 6" xfId="14030"/>
    <cellStyle name="Comma 3 7 10 7" xfId="14031"/>
    <cellStyle name="Comma 3 7 10 8" xfId="14032"/>
    <cellStyle name="Comma 3 7 10 9" xfId="14033"/>
    <cellStyle name="Comma 3 7 11" xfId="14034"/>
    <cellStyle name="Comma 3 7 11 10" xfId="14035"/>
    <cellStyle name="Comma 3 7 11 11" xfId="14036"/>
    <cellStyle name="Comma 3 7 11 12" xfId="14037"/>
    <cellStyle name="Comma 3 7 11 13" xfId="14038"/>
    <cellStyle name="Comma 3 7 11 14" xfId="14039"/>
    <cellStyle name="Comma 3 7 11 15" xfId="14040"/>
    <cellStyle name="Comma 3 7 11 16" xfId="14041"/>
    <cellStyle name="Comma 3 7 11 17" xfId="14042"/>
    <cellStyle name="Comma 3 7 11 18" xfId="14043"/>
    <cellStyle name="Comma 3 7 11 19" xfId="14044"/>
    <cellStyle name="Comma 3 7 11 2" xfId="14045"/>
    <cellStyle name="Comma 3 7 11 20" xfId="14046"/>
    <cellStyle name="Comma 3 7 11 21" xfId="14047"/>
    <cellStyle name="Comma 3 7 11 22" xfId="14048"/>
    <cellStyle name="Comma 3 7 11 3" xfId="14049"/>
    <cellStyle name="Comma 3 7 11 4" xfId="14050"/>
    <cellStyle name="Comma 3 7 11 5" xfId="14051"/>
    <cellStyle name="Comma 3 7 11 6" xfId="14052"/>
    <cellStyle name="Comma 3 7 11 7" xfId="14053"/>
    <cellStyle name="Comma 3 7 11 8" xfId="14054"/>
    <cellStyle name="Comma 3 7 11 9" xfId="14055"/>
    <cellStyle name="Comma 3 7 12" xfId="14056"/>
    <cellStyle name="Comma 3 7 12 10" xfId="14057"/>
    <cellStyle name="Comma 3 7 12 11" xfId="14058"/>
    <cellStyle name="Comma 3 7 12 12" xfId="14059"/>
    <cellStyle name="Comma 3 7 12 13" xfId="14060"/>
    <cellStyle name="Comma 3 7 12 14" xfId="14061"/>
    <cellStyle name="Comma 3 7 12 15" xfId="14062"/>
    <cellStyle name="Comma 3 7 12 16" xfId="14063"/>
    <cellStyle name="Comma 3 7 12 17" xfId="14064"/>
    <cellStyle name="Comma 3 7 12 18" xfId="14065"/>
    <cellStyle name="Comma 3 7 12 19" xfId="14066"/>
    <cellStyle name="Comma 3 7 12 2" xfId="14067"/>
    <cellStyle name="Comma 3 7 12 20" xfId="14068"/>
    <cellStyle name="Comma 3 7 12 21" xfId="14069"/>
    <cellStyle name="Comma 3 7 12 22" xfId="14070"/>
    <cellStyle name="Comma 3 7 12 3" xfId="14071"/>
    <cellStyle name="Comma 3 7 12 4" xfId="14072"/>
    <cellStyle name="Comma 3 7 12 5" xfId="14073"/>
    <cellStyle name="Comma 3 7 12 6" xfId="14074"/>
    <cellStyle name="Comma 3 7 12 7" xfId="14075"/>
    <cellStyle name="Comma 3 7 12 8" xfId="14076"/>
    <cellStyle name="Comma 3 7 12 9" xfId="14077"/>
    <cellStyle name="Comma 3 7 13" xfId="14078"/>
    <cellStyle name="Comma 3 7 13 10" xfId="14079"/>
    <cellStyle name="Comma 3 7 13 11" xfId="14080"/>
    <cellStyle name="Comma 3 7 13 12" xfId="14081"/>
    <cellStyle name="Comma 3 7 13 13" xfId="14082"/>
    <cellStyle name="Comma 3 7 13 14" xfId="14083"/>
    <cellStyle name="Comma 3 7 13 15" xfId="14084"/>
    <cellStyle name="Comma 3 7 13 16" xfId="14085"/>
    <cellStyle name="Comma 3 7 13 17" xfId="14086"/>
    <cellStyle name="Comma 3 7 13 18" xfId="14087"/>
    <cellStyle name="Comma 3 7 13 19" xfId="14088"/>
    <cellStyle name="Comma 3 7 13 2" xfId="14089"/>
    <cellStyle name="Comma 3 7 13 20" xfId="14090"/>
    <cellStyle name="Comma 3 7 13 21" xfId="14091"/>
    <cellStyle name="Comma 3 7 13 22" xfId="14092"/>
    <cellStyle name="Comma 3 7 13 3" xfId="14093"/>
    <cellStyle name="Comma 3 7 13 4" xfId="14094"/>
    <cellStyle name="Comma 3 7 13 5" xfId="14095"/>
    <cellStyle name="Comma 3 7 13 6" xfId="14096"/>
    <cellStyle name="Comma 3 7 13 7" xfId="14097"/>
    <cellStyle name="Comma 3 7 13 8" xfId="14098"/>
    <cellStyle name="Comma 3 7 13 9" xfId="14099"/>
    <cellStyle name="Comma 3 7 14" xfId="14100"/>
    <cellStyle name="Comma 3 7 14 10" xfId="14101"/>
    <cellStyle name="Comma 3 7 14 11" xfId="14102"/>
    <cellStyle name="Comma 3 7 14 12" xfId="14103"/>
    <cellStyle name="Comma 3 7 14 13" xfId="14104"/>
    <cellStyle name="Comma 3 7 14 14" xfId="14105"/>
    <cellStyle name="Comma 3 7 14 15" xfId="14106"/>
    <cellStyle name="Comma 3 7 14 16" xfId="14107"/>
    <cellStyle name="Comma 3 7 14 17" xfId="14108"/>
    <cellStyle name="Comma 3 7 14 18" xfId="14109"/>
    <cellStyle name="Comma 3 7 14 19" xfId="14110"/>
    <cellStyle name="Comma 3 7 14 2" xfId="14111"/>
    <cellStyle name="Comma 3 7 14 20" xfId="14112"/>
    <cellStyle name="Comma 3 7 14 21" xfId="14113"/>
    <cellStyle name="Comma 3 7 14 22" xfId="14114"/>
    <cellStyle name="Comma 3 7 14 3" xfId="14115"/>
    <cellStyle name="Comma 3 7 14 4" xfId="14116"/>
    <cellStyle name="Comma 3 7 14 5" xfId="14117"/>
    <cellStyle name="Comma 3 7 14 6" xfId="14118"/>
    <cellStyle name="Comma 3 7 14 7" xfId="14119"/>
    <cellStyle name="Comma 3 7 14 8" xfId="14120"/>
    <cellStyle name="Comma 3 7 14 9" xfId="14121"/>
    <cellStyle name="Comma 3 7 15" xfId="14122"/>
    <cellStyle name="Comma 3 7 15 10" xfId="14123"/>
    <cellStyle name="Comma 3 7 15 11" xfId="14124"/>
    <cellStyle name="Comma 3 7 15 12" xfId="14125"/>
    <cellStyle name="Comma 3 7 15 13" xfId="14126"/>
    <cellStyle name="Comma 3 7 15 14" xfId="14127"/>
    <cellStyle name="Comma 3 7 15 15" xfId="14128"/>
    <cellStyle name="Comma 3 7 15 16" xfId="14129"/>
    <cellStyle name="Comma 3 7 15 17" xfId="14130"/>
    <cellStyle name="Comma 3 7 15 18" xfId="14131"/>
    <cellStyle name="Comma 3 7 15 19" xfId="14132"/>
    <cellStyle name="Comma 3 7 15 2" xfId="14133"/>
    <cellStyle name="Comma 3 7 15 20" xfId="14134"/>
    <cellStyle name="Comma 3 7 15 21" xfId="14135"/>
    <cellStyle name="Comma 3 7 15 22" xfId="14136"/>
    <cellStyle name="Comma 3 7 15 3" xfId="14137"/>
    <cellStyle name="Comma 3 7 15 4" xfId="14138"/>
    <cellStyle name="Comma 3 7 15 5" xfId="14139"/>
    <cellStyle name="Comma 3 7 15 6" xfId="14140"/>
    <cellStyle name="Comma 3 7 15 7" xfId="14141"/>
    <cellStyle name="Comma 3 7 15 8" xfId="14142"/>
    <cellStyle name="Comma 3 7 15 9" xfId="14143"/>
    <cellStyle name="Comma 3 7 16" xfId="14144"/>
    <cellStyle name="Comma 3 7 16 10" xfId="14145"/>
    <cellStyle name="Comma 3 7 16 11" xfId="14146"/>
    <cellStyle name="Comma 3 7 16 12" xfId="14147"/>
    <cellStyle name="Comma 3 7 16 13" xfId="14148"/>
    <cellStyle name="Comma 3 7 16 14" xfId="14149"/>
    <cellStyle name="Comma 3 7 16 15" xfId="14150"/>
    <cellStyle name="Comma 3 7 16 16" xfId="14151"/>
    <cellStyle name="Comma 3 7 16 17" xfId="14152"/>
    <cellStyle name="Comma 3 7 16 18" xfId="14153"/>
    <cellStyle name="Comma 3 7 16 19" xfId="14154"/>
    <cellStyle name="Comma 3 7 16 2" xfId="14155"/>
    <cellStyle name="Comma 3 7 16 20" xfId="14156"/>
    <cellStyle name="Comma 3 7 16 21" xfId="14157"/>
    <cellStyle name="Comma 3 7 16 22" xfId="14158"/>
    <cellStyle name="Comma 3 7 16 3" xfId="14159"/>
    <cellStyle name="Comma 3 7 16 4" xfId="14160"/>
    <cellStyle name="Comma 3 7 16 5" xfId="14161"/>
    <cellStyle name="Comma 3 7 16 6" xfId="14162"/>
    <cellStyle name="Comma 3 7 16 7" xfId="14163"/>
    <cellStyle name="Comma 3 7 16 8" xfId="14164"/>
    <cellStyle name="Comma 3 7 16 9" xfId="14165"/>
    <cellStyle name="Comma 3 7 17" xfId="14166"/>
    <cellStyle name="Comma 3 7 17 10" xfId="14167"/>
    <cellStyle name="Comma 3 7 17 11" xfId="14168"/>
    <cellStyle name="Comma 3 7 17 12" xfId="14169"/>
    <cellStyle name="Comma 3 7 17 13" xfId="14170"/>
    <cellStyle name="Comma 3 7 17 14" xfId="14171"/>
    <cellStyle name="Comma 3 7 17 15" xfId="14172"/>
    <cellStyle name="Comma 3 7 17 16" xfId="14173"/>
    <cellStyle name="Comma 3 7 17 17" xfId="14174"/>
    <cellStyle name="Comma 3 7 17 18" xfId="14175"/>
    <cellStyle name="Comma 3 7 17 19" xfId="14176"/>
    <cellStyle name="Comma 3 7 17 2" xfId="14177"/>
    <cellStyle name="Comma 3 7 17 20" xfId="14178"/>
    <cellStyle name="Comma 3 7 17 21" xfId="14179"/>
    <cellStyle name="Comma 3 7 17 22" xfId="14180"/>
    <cellStyle name="Comma 3 7 17 3" xfId="14181"/>
    <cellStyle name="Comma 3 7 17 4" xfId="14182"/>
    <cellStyle name="Comma 3 7 17 5" xfId="14183"/>
    <cellStyle name="Comma 3 7 17 6" xfId="14184"/>
    <cellStyle name="Comma 3 7 17 7" xfId="14185"/>
    <cellStyle name="Comma 3 7 17 8" xfId="14186"/>
    <cellStyle name="Comma 3 7 17 9" xfId="14187"/>
    <cellStyle name="Comma 3 7 18" xfId="14188"/>
    <cellStyle name="Comma 3 7 18 10" xfId="14189"/>
    <cellStyle name="Comma 3 7 18 11" xfId="14190"/>
    <cellStyle name="Comma 3 7 18 12" xfId="14191"/>
    <cellStyle name="Comma 3 7 18 13" xfId="14192"/>
    <cellStyle name="Comma 3 7 18 14" xfId="14193"/>
    <cellStyle name="Comma 3 7 18 15" xfId="14194"/>
    <cellStyle name="Comma 3 7 18 16" xfId="14195"/>
    <cellStyle name="Comma 3 7 18 17" xfId="14196"/>
    <cellStyle name="Comma 3 7 18 18" xfId="14197"/>
    <cellStyle name="Comma 3 7 18 19" xfId="14198"/>
    <cellStyle name="Comma 3 7 18 2" xfId="14199"/>
    <cellStyle name="Comma 3 7 18 20" xfId="14200"/>
    <cellStyle name="Comma 3 7 18 21" xfId="14201"/>
    <cellStyle name="Comma 3 7 18 22" xfId="14202"/>
    <cellStyle name="Comma 3 7 18 3" xfId="14203"/>
    <cellStyle name="Comma 3 7 18 4" xfId="14204"/>
    <cellStyle name="Comma 3 7 18 5" xfId="14205"/>
    <cellStyle name="Comma 3 7 18 6" xfId="14206"/>
    <cellStyle name="Comma 3 7 18 7" xfId="14207"/>
    <cellStyle name="Comma 3 7 18 8" xfId="14208"/>
    <cellStyle name="Comma 3 7 18 9" xfId="14209"/>
    <cellStyle name="Comma 3 7 19" xfId="14210"/>
    <cellStyle name="Comma 3 7 19 10" xfId="14211"/>
    <cellStyle name="Comma 3 7 19 11" xfId="14212"/>
    <cellStyle name="Comma 3 7 19 12" xfId="14213"/>
    <cellStyle name="Comma 3 7 19 13" xfId="14214"/>
    <cellStyle name="Comma 3 7 19 14" xfId="14215"/>
    <cellStyle name="Comma 3 7 19 15" xfId="14216"/>
    <cellStyle name="Comma 3 7 19 16" xfId="14217"/>
    <cellStyle name="Comma 3 7 19 17" xfId="14218"/>
    <cellStyle name="Comma 3 7 19 18" xfId="14219"/>
    <cellStyle name="Comma 3 7 19 19" xfId="14220"/>
    <cellStyle name="Comma 3 7 19 2" xfId="14221"/>
    <cellStyle name="Comma 3 7 19 20" xfId="14222"/>
    <cellStyle name="Comma 3 7 19 21" xfId="14223"/>
    <cellStyle name="Comma 3 7 19 22" xfId="14224"/>
    <cellStyle name="Comma 3 7 19 3" xfId="14225"/>
    <cellStyle name="Comma 3 7 19 4" xfId="14226"/>
    <cellStyle name="Comma 3 7 19 5" xfId="14227"/>
    <cellStyle name="Comma 3 7 19 6" xfId="14228"/>
    <cellStyle name="Comma 3 7 19 7" xfId="14229"/>
    <cellStyle name="Comma 3 7 19 8" xfId="14230"/>
    <cellStyle name="Comma 3 7 19 9" xfId="14231"/>
    <cellStyle name="Comma 3 7 2" xfId="14232"/>
    <cellStyle name="Comma 3 7 2 10" xfId="14233"/>
    <cellStyle name="Comma 3 7 2 11" xfId="14234"/>
    <cellStyle name="Comma 3 7 2 12" xfId="14235"/>
    <cellStyle name="Comma 3 7 2 13" xfId="14236"/>
    <cellStyle name="Comma 3 7 2 14" xfId="14237"/>
    <cellStyle name="Comma 3 7 2 15" xfId="14238"/>
    <cellStyle name="Comma 3 7 2 16" xfId="14239"/>
    <cellStyle name="Comma 3 7 2 17" xfId="14240"/>
    <cellStyle name="Comma 3 7 2 18" xfId="14241"/>
    <cellStyle name="Comma 3 7 2 19" xfId="14242"/>
    <cellStyle name="Comma 3 7 2 2" xfId="14243"/>
    <cellStyle name="Comma 3 7 2 20" xfId="14244"/>
    <cellStyle name="Comma 3 7 2 21" xfId="14245"/>
    <cellStyle name="Comma 3 7 2 22" xfId="14246"/>
    <cellStyle name="Comma 3 7 2 23" xfId="14247"/>
    <cellStyle name="Comma 3 7 2 24" xfId="14248"/>
    <cellStyle name="Comma 3 7 2 25" xfId="14249"/>
    <cellStyle name="Comma 3 7 2 26" xfId="14250"/>
    <cellStyle name="Comma 3 7 2 27" xfId="14251"/>
    <cellStyle name="Comma 3 7 2 28" xfId="14252"/>
    <cellStyle name="Comma 3 7 2 29" xfId="14253"/>
    <cellStyle name="Comma 3 7 2 3" xfId="14254"/>
    <cellStyle name="Comma 3 7 2 30" xfId="14255"/>
    <cellStyle name="Comma 3 7 2 31" xfId="14256"/>
    <cellStyle name="Comma 3 7 2 32" xfId="14257"/>
    <cellStyle name="Comma 3 7 2 33" xfId="14258"/>
    <cellStyle name="Comma 3 7 2 34" xfId="14259"/>
    <cellStyle name="Comma 3 7 2 35" xfId="14260"/>
    <cellStyle name="Comma 3 7 2 36" xfId="14261"/>
    <cellStyle name="Comma 3 7 2 37" xfId="14262"/>
    <cellStyle name="Comma 3 7 2 38" xfId="14263"/>
    <cellStyle name="Comma 3 7 2 39" xfId="14264"/>
    <cellStyle name="Comma 3 7 2 4" xfId="14265"/>
    <cellStyle name="Comma 3 7 2 40" xfId="14266"/>
    <cellStyle name="Comma 3 7 2 5" xfId="14267"/>
    <cellStyle name="Comma 3 7 2 6" xfId="14268"/>
    <cellStyle name="Comma 3 7 2 7" xfId="14269"/>
    <cellStyle name="Comma 3 7 2 8" xfId="14270"/>
    <cellStyle name="Comma 3 7 2 9" xfId="14271"/>
    <cellStyle name="Comma 3 7 20" xfId="14272"/>
    <cellStyle name="Comma 3 7 21" xfId="14273"/>
    <cellStyle name="Comma 3 7 22" xfId="14274"/>
    <cellStyle name="Comma 3 7 23" xfId="14275"/>
    <cellStyle name="Comma 3 7 24" xfId="14276"/>
    <cellStyle name="Comma 3 7 25" xfId="14277"/>
    <cellStyle name="Comma 3 7 26" xfId="14278"/>
    <cellStyle name="Comma 3 7 27" xfId="14279"/>
    <cellStyle name="Comma 3 7 28" xfId="14280"/>
    <cellStyle name="Comma 3 7 29" xfId="14281"/>
    <cellStyle name="Comma 3 7 3" xfId="14282"/>
    <cellStyle name="Comma 3 7 30" xfId="14283"/>
    <cellStyle name="Comma 3 7 31" xfId="14284"/>
    <cellStyle name="Comma 3 7 32" xfId="14285"/>
    <cellStyle name="Comma 3 7 33" xfId="14286"/>
    <cellStyle name="Comma 3 7 34" xfId="14287"/>
    <cellStyle name="Comma 3 7 35" xfId="14288"/>
    <cellStyle name="Comma 3 7 36" xfId="14289"/>
    <cellStyle name="Comma 3 7 37" xfId="14290"/>
    <cellStyle name="Comma 3 7 38" xfId="14291"/>
    <cellStyle name="Comma 3 7 39" xfId="14292"/>
    <cellStyle name="Comma 3 7 4" xfId="14293"/>
    <cellStyle name="Comma 3 7 40" xfId="14294"/>
    <cellStyle name="Comma 3 7 5" xfId="14295"/>
    <cellStyle name="Comma 3 7 6" xfId="14296"/>
    <cellStyle name="Comma 3 7 7" xfId="14297"/>
    <cellStyle name="Comma 3 7 8" xfId="14298"/>
    <cellStyle name="Comma 3 7 9" xfId="14299"/>
    <cellStyle name="Comma 3 7 9 10" xfId="14300"/>
    <cellStyle name="Comma 3 7 9 11" xfId="14301"/>
    <cellStyle name="Comma 3 7 9 12" xfId="14302"/>
    <cellStyle name="Comma 3 7 9 13" xfId="14303"/>
    <cellStyle name="Comma 3 7 9 14" xfId="14304"/>
    <cellStyle name="Comma 3 7 9 15" xfId="14305"/>
    <cellStyle name="Comma 3 7 9 16" xfId="14306"/>
    <cellStyle name="Comma 3 7 9 17" xfId="14307"/>
    <cellStyle name="Comma 3 7 9 18" xfId="14308"/>
    <cellStyle name="Comma 3 7 9 19" xfId="14309"/>
    <cellStyle name="Comma 3 7 9 2" xfId="14310"/>
    <cellStyle name="Comma 3 7 9 20" xfId="14311"/>
    <cellStyle name="Comma 3 7 9 21" xfId="14312"/>
    <cellStyle name="Comma 3 7 9 22" xfId="14313"/>
    <cellStyle name="Comma 3 7 9 3" xfId="14314"/>
    <cellStyle name="Comma 3 7 9 4" xfId="14315"/>
    <cellStyle name="Comma 3 7 9 5" xfId="14316"/>
    <cellStyle name="Comma 3 7 9 6" xfId="14317"/>
    <cellStyle name="Comma 3 7 9 7" xfId="14318"/>
    <cellStyle name="Comma 3 7 9 8" xfId="14319"/>
    <cellStyle name="Comma 3 7 9 9" xfId="14320"/>
    <cellStyle name="Comma 3 70" xfId="14321"/>
    <cellStyle name="Comma 3 71" xfId="14322"/>
    <cellStyle name="Comma 3 72" xfId="14323"/>
    <cellStyle name="Comma 3 73" xfId="14324"/>
    <cellStyle name="Comma 3 74" xfId="14325"/>
    <cellStyle name="Comma 3 75" xfId="14326"/>
    <cellStyle name="Comma 3 76" xfId="14327"/>
    <cellStyle name="Comma 3 77" xfId="14328"/>
    <cellStyle name="Comma 3 78" xfId="14329"/>
    <cellStyle name="Comma 3 79" xfId="14330"/>
    <cellStyle name="Comma 3 8" xfId="14331"/>
    <cellStyle name="Comma 3 80" xfId="14332"/>
    <cellStyle name="Comma 3 81" xfId="14333"/>
    <cellStyle name="Comma 3 82" xfId="14334"/>
    <cellStyle name="Comma 3 83" xfId="14335"/>
    <cellStyle name="Comma 3 84" xfId="14336"/>
    <cellStyle name="Comma 3 85" xfId="14337"/>
    <cellStyle name="Comma 3 86" xfId="14338"/>
    <cellStyle name="Comma 3 87" xfId="14339"/>
    <cellStyle name="Comma 3 88" xfId="14340"/>
    <cellStyle name="Comma 3 89" xfId="14341"/>
    <cellStyle name="Comma 3 9" xfId="14342"/>
    <cellStyle name="Comma 3 90" xfId="14343"/>
    <cellStyle name="Comma 3 91" xfId="14344"/>
    <cellStyle name="Comma 3 92" xfId="14345"/>
    <cellStyle name="Comma 3 93" xfId="14346"/>
    <cellStyle name="Comma 3 94" xfId="14347"/>
    <cellStyle name="Comma 3 95" xfId="14348"/>
    <cellStyle name="Comma 3 96" xfId="14349"/>
    <cellStyle name="Comma 3 97" xfId="14350"/>
    <cellStyle name="Comma 3 98" xfId="14351"/>
    <cellStyle name="Comma 3 99" xfId="14352"/>
    <cellStyle name="Comma 30" xfId="14353"/>
    <cellStyle name="Comma 30 2" xfId="14354"/>
    <cellStyle name="Comma 30 3" xfId="14355"/>
    <cellStyle name="Comma 30 4" xfId="14356"/>
    <cellStyle name="Comma 31" xfId="14357"/>
    <cellStyle name="Comma 32" xfId="14358"/>
    <cellStyle name="Comma 32 2" xfId="14359"/>
    <cellStyle name="Comma 32 3" xfId="14360"/>
    <cellStyle name="Comma 33" xfId="14361"/>
    <cellStyle name="Comma 33 10" xfId="14362"/>
    <cellStyle name="Comma 33 11" xfId="14363"/>
    <cellStyle name="Comma 33 12" xfId="14364"/>
    <cellStyle name="Comma 33 13" xfId="14365"/>
    <cellStyle name="Comma 33 14" xfId="14366"/>
    <cellStyle name="Comma 33 15" xfId="14367"/>
    <cellStyle name="Comma 33 16" xfId="14368"/>
    <cellStyle name="Comma 33 17" xfId="14369"/>
    <cellStyle name="Comma 33 18" xfId="14370"/>
    <cellStyle name="Comma 33 19" xfId="14371"/>
    <cellStyle name="Comma 33 2" xfId="14372"/>
    <cellStyle name="Comma 33 20" xfId="14373"/>
    <cellStyle name="Comma 33 21" xfId="14374"/>
    <cellStyle name="Comma 33 22" xfId="14375"/>
    <cellStyle name="Comma 33 3" xfId="14376"/>
    <cellStyle name="Comma 33 4" xfId="14377"/>
    <cellStyle name="Comma 33 5" xfId="14378"/>
    <cellStyle name="Comma 33 6" xfId="14379"/>
    <cellStyle name="Comma 33 7" xfId="14380"/>
    <cellStyle name="Comma 33 8" xfId="14381"/>
    <cellStyle name="Comma 33 9" xfId="14382"/>
    <cellStyle name="Comma 34" xfId="14383"/>
    <cellStyle name="Comma 34 2" xfId="14384"/>
    <cellStyle name="Comma 35" xfId="14385"/>
    <cellStyle name="Comma 36" xfId="14386"/>
    <cellStyle name="Comma 37" xfId="14387"/>
    <cellStyle name="Comma 38" xfId="14388"/>
    <cellStyle name="Comma 38 10" xfId="14389"/>
    <cellStyle name="Comma 38 11" xfId="14390"/>
    <cellStyle name="Comma 38 12" xfId="14391"/>
    <cellStyle name="Comma 38 13" xfId="14392"/>
    <cellStyle name="Comma 38 14" xfId="14393"/>
    <cellStyle name="Comma 38 15" xfId="14394"/>
    <cellStyle name="Comma 38 16" xfId="14395"/>
    <cellStyle name="Comma 38 17" xfId="14396"/>
    <cellStyle name="Comma 38 18" xfId="14397"/>
    <cellStyle name="Comma 38 19" xfId="14398"/>
    <cellStyle name="Comma 38 2" xfId="14399"/>
    <cellStyle name="Comma 38 20" xfId="14400"/>
    <cellStyle name="Comma 38 21" xfId="14401"/>
    <cellStyle name="Comma 38 22" xfId="14402"/>
    <cellStyle name="Comma 38 23" xfId="14403"/>
    <cellStyle name="Comma 38 3" xfId="14404"/>
    <cellStyle name="Comma 38 4" xfId="14405"/>
    <cellStyle name="Comma 38 5" xfId="14406"/>
    <cellStyle name="Comma 38 6" xfId="14407"/>
    <cellStyle name="Comma 38 7" xfId="14408"/>
    <cellStyle name="Comma 38 8" xfId="14409"/>
    <cellStyle name="Comma 38 9" xfId="14410"/>
    <cellStyle name="Comma 39" xfId="14411"/>
    <cellStyle name="Comma 39 10" xfId="14412"/>
    <cellStyle name="Comma 39 11" xfId="14413"/>
    <cellStyle name="Comma 39 12" xfId="14414"/>
    <cellStyle name="Comma 39 13" xfId="14415"/>
    <cellStyle name="Comma 39 14" xfId="14416"/>
    <cellStyle name="Comma 39 15" xfId="14417"/>
    <cellStyle name="Comma 39 16" xfId="14418"/>
    <cellStyle name="Comma 39 17" xfId="14419"/>
    <cellStyle name="Comma 39 18" xfId="14420"/>
    <cellStyle name="Comma 39 19" xfId="14421"/>
    <cellStyle name="Comma 39 2" xfId="14422"/>
    <cellStyle name="Comma 39 20" xfId="14423"/>
    <cellStyle name="Comma 39 21" xfId="14424"/>
    <cellStyle name="Comma 39 22" xfId="14425"/>
    <cellStyle name="Comma 39 3" xfId="14426"/>
    <cellStyle name="Comma 39 4" xfId="14427"/>
    <cellStyle name="Comma 39 5" xfId="14428"/>
    <cellStyle name="Comma 39 6" xfId="14429"/>
    <cellStyle name="Comma 39 7" xfId="14430"/>
    <cellStyle name="Comma 39 8" xfId="14431"/>
    <cellStyle name="Comma 39 9" xfId="14432"/>
    <cellStyle name="Comma 4" xfId="12"/>
    <cellStyle name="Comma 4 10" xfId="14433"/>
    <cellStyle name="Comma 4 11" xfId="14434"/>
    <cellStyle name="Comma 4 12" xfId="14435"/>
    <cellStyle name="Comma 4 13" xfId="14436"/>
    <cellStyle name="Comma 4 14" xfId="14437"/>
    <cellStyle name="Comma 4 15" xfId="14438"/>
    <cellStyle name="Comma 4 16" xfId="14439"/>
    <cellStyle name="Comma 4 17" xfId="14440"/>
    <cellStyle name="Comma 4 18" xfId="14441"/>
    <cellStyle name="Comma 4 19" xfId="14442"/>
    <cellStyle name="Comma 4 2" xfId="14443"/>
    <cellStyle name="Comma 4 2 10" xfId="14444"/>
    <cellStyle name="Comma 4 2 11" xfId="14445"/>
    <cellStyle name="Comma 4 2 12" xfId="14446"/>
    <cellStyle name="Comma 4 2 13" xfId="14447"/>
    <cellStyle name="Comma 4 2 14" xfId="14448"/>
    <cellStyle name="Comma 4 2 15" xfId="14449"/>
    <cellStyle name="Comma 4 2 15 10" xfId="14450"/>
    <cellStyle name="Comma 4 2 15 11" xfId="14451"/>
    <cellStyle name="Comma 4 2 15 12" xfId="14452"/>
    <cellStyle name="Comma 4 2 15 13" xfId="14453"/>
    <cellStyle name="Comma 4 2 15 14" xfId="14454"/>
    <cellStyle name="Comma 4 2 15 15" xfId="14455"/>
    <cellStyle name="Comma 4 2 15 16" xfId="14456"/>
    <cellStyle name="Comma 4 2 15 17" xfId="14457"/>
    <cellStyle name="Comma 4 2 15 18" xfId="14458"/>
    <cellStyle name="Comma 4 2 15 19" xfId="14459"/>
    <cellStyle name="Comma 4 2 15 2" xfId="14460"/>
    <cellStyle name="Comma 4 2 15 20" xfId="14461"/>
    <cellStyle name="Comma 4 2 15 21" xfId="14462"/>
    <cellStyle name="Comma 4 2 15 22" xfId="14463"/>
    <cellStyle name="Comma 4 2 15 3" xfId="14464"/>
    <cellStyle name="Comma 4 2 15 4" xfId="14465"/>
    <cellStyle name="Comma 4 2 15 5" xfId="14466"/>
    <cellStyle name="Comma 4 2 15 6" xfId="14467"/>
    <cellStyle name="Comma 4 2 15 7" xfId="14468"/>
    <cellStyle name="Comma 4 2 15 8" xfId="14469"/>
    <cellStyle name="Comma 4 2 15 9" xfId="14470"/>
    <cellStyle name="Comma 4 2 16" xfId="14471"/>
    <cellStyle name="Comma 4 2 16 10" xfId="14472"/>
    <cellStyle name="Comma 4 2 16 11" xfId="14473"/>
    <cellStyle name="Comma 4 2 16 12" xfId="14474"/>
    <cellStyle name="Comma 4 2 16 13" xfId="14475"/>
    <cellStyle name="Comma 4 2 16 14" xfId="14476"/>
    <cellStyle name="Comma 4 2 16 15" xfId="14477"/>
    <cellStyle name="Comma 4 2 16 16" xfId="14478"/>
    <cellStyle name="Comma 4 2 16 17" xfId="14479"/>
    <cellStyle name="Comma 4 2 16 18" xfId="14480"/>
    <cellStyle name="Comma 4 2 16 19" xfId="14481"/>
    <cellStyle name="Comma 4 2 16 2" xfId="14482"/>
    <cellStyle name="Comma 4 2 16 20" xfId="14483"/>
    <cellStyle name="Comma 4 2 16 21" xfId="14484"/>
    <cellStyle name="Comma 4 2 16 22" xfId="14485"/>
    <cellStyle name="Comma 4 2 16 3" xfId="14486"/>
    <cellStyle name="Comma 4 2 16 4" xfId="14487"/>
    <cellStyle name="Comma 4 2 16 5" xfId="14488"/>
    <cellStyle name="Comma 4 2 16 6" xfId="14489"/>
    <cellStyle name="Comma 4 2 16 7" xfId="14490"/>
    <cellStyle name="Comma 4 2 16 8" xfId="14491"/>
    <cellStyle name="Comma 4 2 16 9" xfId="14492"/>
    <cellStyle name="Comma 4 2 17" xfId="14493"/>
    <cellStyle name="Comma 4 2 17 10" xfId="14494"/>
    <cellStyle name="Comma 4 2 17 11" xfId="14495"/>
    <cellStyle name="Comma 4 2 17 12" xfId="14496"/>
    <cellStyle name="Comma 4 2 17 13" xfId="14497"/>
    <cellStyle name="Comma 4 2 17 14" xfId="14498"/>
    <cellStyle name="Comma 4 2 17 15" xfId="14499"/>
    <cellStyle name="Comma 4 2 17 16" xfId="14500"/>
    <cellStyle name="Comma 4 2 17 17" xfId="14501"/>
    <cellStyle name="Comma 4 2 17 18" xfId="14502"/>
    <cellStyle name="Comma 4 2 17 19" xfId="14503"/>
    <cellStyle name="Comma 4 2 17 2" xfId="14504"/>
    <cellStyle name="Comma 4 2 17 20" xfId="14505"/>
    <cellStyle name="Comma 4 2 17 21" xfId="14506"/>
    <cellStyle name="Comma 4 2 17 22" xfId="14507"/>
    <cellStyle name="Comma 4 2 17 3" xfId="14508"/>
    <cellStyle name="Comma 4 2 17 4" xfId="14509"/>
    <cellStyle name="Comma 4 2 17 5" xfId="14510"/>
    <cellStyle name="Comma 4 2 17 6" xfId="14511"/>
    <cellStyle name="Comma 4 2 17 7" xfId="14512"/>
    <cellStyle name="Comma 4 2 17 8" xfId="14513"/>
    <cellStyle name="Comma 4 2 17 9" xfId="14514"/>
    <cellStyle name="Comma 4 2 18" xfId="14515"/>
    <cellStyle name="Comma 4 2 18 10" xfId="14516"/>
    <cellStyle name="Comma 4 2 18 11" xfId="14517"/>
    <cellStyle name="Comma 4 2 18 12" xfId="14518"/>
    <cellStyle name="Comma 4 2 18 13" xfId="14519"/>
    <cellStyle name="Comma 4 2 18 14" xfId="14520"/>
    <cellStyle name="Comma 4 2 18 15" xfId="14521"/>
    <cellStyle name="Comma 4 2 18 16" xfId="14522"/>
    <cellStyle name="Comma 4 2 18 17" xfId="14523"/>
    <cellStyle name="Comma 4 2 18 18" xfId="14524"/>
    <cellStyle name="Comma 4 2 18 19" xfId="14525"/>
    <cellStyle name="Comma 4 2 18 2" xfId="14526"/>
    <cellStyle name="Comma 4 2 18 20" xfId="14527"/>
    <cellStyle name="Comma 4 2 18 21" xfId="14528"/>
    <cellStyle name="Comma 4 2 18 22" xfId="14529"/>
    <cellStyle name="Comma 4 2 18 3" xfId="14530"/>
    <cellStyle name="Comma 4 2 18 4" xfId="14531"/>
    <cellStyle name="Comma 4 2 18 5" xfId="14532"/>
    <cellStyle name="Comma 4 2 18 6" xfId="14533"/>
    <cellStyle name="Comma 4 2 18 7" xfId="14534"/>
    <cellStyle name="Comma 4 2 18 8" xfId="14535"/>
    <cellStyle name="Comma 4 2 18 9" xfId="14536"/>
    <cellStyle name="Comma 4 2 19" xfId="14537"/>
    <cellStyle name="Comma 4 2 19 10" xfId="14538"/>
    <cellStyle name="Comma 4 2 19 11" xfId="14539"/>
    <cellStyle name="Comma 4 2 19 12" xfId="14540"/>
    <cellStyle name="Comma 4 2 19 13" xfId="14541"/>
    <cellStyle name="Comma 4 2 19 14" xfId="14542"/>
    <cellStyle name="Comma 4 2 19 15" xfId="14543"/>
    <cellStyle name="Comma 4 2 19 16" xfId="14544"/>
    <cellStyle name="Comma 4 2 19 17" xfId="14545"/>
    <cellStyle name="Comma 4 2 19 18" xfId="14546"/>
    <cellStyle name="Comma 4 2 19 19" xfId="14547"/>
    <cellStyle name="Comma 4 2 19 2" xfId="14548"/>
    <cellStyle name="Comma 4 2 19 20" xfId="14549"/>
    <cellStyle name="Comma 4 2 19 21" xfId="14550"/>
    <cellStyle name="Comma 4 2 19 22" xfId="14551"/>
    <cellStyle name="Comma 4 2 19 3" xfId="14552"/>
    <cellStyle name="Comma 4 2 19 4" xfId="14553"/>
    <cellStyle name="Comma 4 2 19 5" xfId="14554"/>
    <cellStyle name="Comma 4 2 19 6" xfId="14555"/>
    <cellStyle name="Comma 4 2 19 7" xfId="14556"/>
    <cellStyle name="Comma 4 2 19 8" xfId="14557"/>
    <cellStyle name="Comma 4 2 19 9" xfId="14558"/>
    <cellStyle name="Comma 4 2 2" xfId="14559"/>
    <cellStyle name="Comma 4 2 2 10" xfId="14560"/>
    <cellStyle name="Comma 4 2 2 11" xfId="14561"/>
    <cellStyle name="Comma 4 2 2 12" xfId="14562"/>
    <cellStyle name="Comma 4 2 2 13" xfId="14563"/>
    <cellStyle name="Comma 4 2 2 14" xfId="14564"/>
    <cellStyle name="Comma 4 2 2 15" xfId="14565"/>
    <cellStyle name="Comma 4 2 2 16" xfId="14566"/>
    <cellStyle name="Comma 4 2 2 17" xfId="14567"/>
    <cellStyle name="Comma 4 2 2 18" xfId="14568"/>
    <cellStyle name="Comma 4 2 2 19" xfId="14569"/>
    <cellStyle name="Comma 4 2 2 2" xfId="14570"/>
    <cellStyle name="Comma 4 2 2 2 10" xfId="14571"/>
    <cellStyle name="Comma 4 2 2 2 11" xfId="14572"/>
    <cellStyle name="Comma 4 2 2 2 12" xfId="14573"/>
    <cellStyle name="Comma 4 2 2 2 13" xfId="14574"/>
    <cellStyle name="Comma 4 2 2 2 14" xfId="14575"/>
    <cellStyle name="Comma 4 2 2 2 14 10" xfId="14576"/>
    <cellStyle name="Comma 4 2 2 2 14 11" xfId="14577"/>
    <cellStyle name="Comma 4 2 2 2 14 12" xfId="14578"/>
    <cellStyle name="Comma 4 2 2 2 14 13" xfId="14579"/>
    <cellStyle name="Comma 4 2 2 2 14 14" xfId="14580"/>
    <cellStyle name="Comma 4 2 2 2 14 15" xfId="14581"/>
    <cellStyle name="Comma 4 2 2 2 14 16" xfId="14582"/>
    <cellStyle name="Comma 4 2 2 2 14 17" xfId="14583"/>
    <cellStyle name="Comma 4 2 2 2 14 18" xfId="14584"/>
    <cellStyle name="Comma 4 2 2 2 14 19" xfId="14585"/>
    <cellStyle name="Comma 4 2 2 2 14 2" xfId="14586"/>
    <cellStyle name="Comma 4 2 2 2 14 20" xfId="14587"/>
    <cellStyle name="Comma 4 2 2 2 14 21" xfId="14588"/>
    <cellStyle name="Comma 4 2 2 2 14 22" xfId="14589"/>
    <cellStyle name="Comma 4 2 2 2 14 3" xfId="14590"/>
    <cellStyle name="Comma 4 2 2 2 14 4" xfId="14591"/>
    <cellStyle name="Comma 4 2 2 2 14 5" xfId="14592"/>
    <cellStyle name="Comma 4 2 2 2 14 6" xfId="14593"/>
    <cellStyle name="Comma 4 2 2 2 14 7" xfId="14594"/>
    <cellStyle name="Comma 4 2 2 2 14 8" xfId="14595"/>
    <cellStyle name="Comma 4 2 2 2 14 9" xfId="14596"/>
    <cellStyle name="Comma 4 2 2 2 15" xfId="14597"/>
    <cellStyle name="Comma 4 2 2 2 15 10" xfId="14598"/>
    <cellStyle name="Comma 4 2 2 2 15 11" xfId="14599"/>
    <cellStyle name="Comma 4 2 2 2 15 12" xfId="14600"/>
    <cellStyle name="Comma 4 2 2 2 15 13" xfId="14601"/>
    <cellStyle name="Comma 4 2 2 2 15 14" xfId="14602"/>
    <cellStyle name="Comma 4 2 2 2 15 15" xfId="14603"/>
    <cellStyle name="Comma 4 2 2 2 15 16" xfId="14604"/>
    <cellStyle name="Comma 4 2 2 2 15 17" xfId="14605"/>
    <cellStyle name="Comma 4 2 2 2 15 18" xfId="14606"/>
    <cellStyle name="Comma 4 2 2 2 15 19" xfId="14607"/>
    <cellStyle name="Comma 4 2 2 2 15 2" xfId="14608"/>
    <cellStyle name="Comma 4 2 2 2 15 20" xfId="14609"/>
    <cellStyle name="Comma 4 2 2 2 15 21" xfId="14610"/>
    <cellStyle name="Comma 4 2 2 2 15 22" xfId="14611"/>
    <cellStyle name="Comma 4 2 2 2 15 3" xfId="14612"/>
    <cellStyle name="Comma 4 2 2 2 15 4" xfId="14613"/>
    <cellStyle name="Comma 4 2 2 2 15 5" xfId="14614"/>
    <cellStyle name="Comma 4 2 2 2 15 6" xfId="14615"/>
    <cellStyle name="Comma 4 2 2 2 15 7" xfId="14616"/>
    <cellStyle name="Comma 4 2 2 2 15 8" xfId="14617"/>
    <cellStyle name="Comma 4 2 2 2 15 9" xfId="14618"/>
    <cellStyle name="Comma 4 2 2 2 16" xfId="14619"/>
    <cellStyle name="Comma 4 2 2 2 16 10" xfId="14620"/>
    <cellStyle name="Comma 4 2 2 2 16 11" xfId="14621"/>
    <cellStyle name="Comma 4 2 2 2 16 12" xfId="14622"/>
    <cellStyle name="Comma 4 2 2 2 16 13" xfId="14623"/>
    <cellStyle name="Comma 4 2 2 2 16 14" xfId="14624"/>
    <cellStyle name="Comma 4 2 2 2 16 15" xfId="14625"/>
    <cellStyle name="Comma 4 2 2 2 16 16" xfId="14626"/>
    <cellStyle name="Comma 4 2 2 2 16 17" xfId="14627"/>
    <cellStyle name="Comma 4 2 2 2 16 18" xfId="14628"/>
    <cellStyle name="Comma 4 2 2 2 16 19" xfId="14629"/>
    <cellStyle name="Comma 4 2 2 2 16 2" xfId="14630"/>
    <cellStyle name="Comma 4 2 2 2 16 20" xfId="14631"/>
    <cellStyle name="Comma 4 2 2 2 16 21" xfId="14632"/>
    <cellStyle name="Comma 4 2 2 2 16 22" xfId="14633"/>
    <cellStyle name="Comma 4 2 2 2 16 3" xfId="14634"/>
    <cellStyle name="Comma 4 2 2 2 16 4" xfId="14635"/>
    <cellStyle name="Comma 4 2 2 2 16 5" xfId="14636"/>
    <cellStyle name="Comma 4 2 2 2 16 6" xfId="14637"/>
    <cellStyle name="Comma 4 2 2 2 16 7" xfId="14638"/>
    <cellStyle name="Comma 4 2 2 2 16 8" xfId="14639"/>
    <cellStyle name="Comma 4 2 2 2 16 9" xfId="14640"/>
    <cellStyle name="Comma 4 2 2 2 17" xfId="14641"/>
    <cellStyle name="Comma 4 2 2 2 17 10" xfId="14642"/>
    <cellStyle name="Comma 4 2 2 2 17 11" xfId="14643"/>
    <cellStyle name="Comma 4 2 2 2 17 12" xfId="14644"/>
    <cellStyle name="Comma 4 2 2 2 17 13" xfId="14645"/>
    <cellStyle name="Comma 4 2 2 2 17 14" xfId="14646"/>
    <cellStyle name="Comma 4 2 2 2 17 15" xfId="14647"/>
    <cellStyle name="Comma 4 2 2 2 17 16" xfId="14648"/>
    <cellStyle name="Comma 4 2 2 2 17 17" xfId="14649"/>
    <cellStyle name="Comma 4 2 2 2 17 18" xfId="14650"/>
    <cellStyle name="Comma 4 2 2 2 17 19" xfId="14651"/>
    <cellStyle name="Comma 4 2 2 2 17 2" xfId="14652"/>
    <cellStyle name="Comma 4 2 2 2 17 20" xfId="14653"/>
    <cellStyle name="Comma 4 2 2 2 17 21" xfId="14654"/>
    <cellStyle name="Comma 4 2 2 2 17 22" xfId="14655"/>
    <cellStyle name="Comma 4 2 2 2 17 3" xfId="14656"/>
    <cellStyle name="Comma 4 2 2 2 17 4" xfId="14657"/>
    <cellStyle name="Comma 4 2 2 2 17 5" xfId="14658"/>
    <cellStyle name="Comma 4 2 2 2 17 6" xfId="14659"/>
    <cellStyle name="Comma 4 2 2 2 17 7" xfId="14660"/>
    <cellStyle name="Comma 4 2 2 2 17 8" xfId="14661"/>
    <cellStyle name="Comma 4 2 2 2 17 9" xfId="14662"/>
    <cellStyle name="Comma 4 2 2 2 18" xfId="14663"/>
    <cellStyle name="Comma 4 2 2 2 18 10" xfId="14664"/>
    <cellStyle name="Comma 4 2 2 2 18 11" xfId="14665"/>
    <cellStyle name="Comma 4 2 2 2 18 12" xfId="14666"/>
    <cellStyle name="Comma 4 2 2 2 18 13" xfId="14667"/>
    <cellStyle name="Comma 4 2 2 2 18 14" xfId="14668"/>
    <cellStyle name="Comma 4 2 2 2 18 15" xfId="14669"/>
    <cellStyle name="Comma 4 2 2 2 18 16" xfId="14670"/>
    <cellStyle name="Comma 4 2 2 2 18 17" xfId="14671"/>
    <cellStyle name="Comma 4 2 2 2 18 18" xfId="14672"/>
    <cellStyle name="Comma 4 2 2 2 18 19" xfId="14673"/>
    <cellStyle name="Comma 4 2 2 2 18 2" xfId="14674"/>
    <cellStyle name="Comma 4 2 2 2 18 20" xfId="14675"/>
    <cellStyle name="Comma 4 2 2 2 18 21" xfId="14676"/>
    <cellStyle name="Comma 4 2 2 2 18 22" xfId="14677"/>
    <cellStyle name="Comma 4 2 2 2 18 3" xfId="14678"/>
    <cellStyle name="Comma 4 2 2 2 18 4" xfId="14679"/>
    <cellStyle name="Comma 4 2 2 2 18 5" xfId="14680"/>
    <cellStyle name="Comma 4 2 2 2 18 6" xfId="14681"/>
    <cellStyle name="Comma 4 2 2 2 18 7" xfId="14682"/>
    <cellStyle name="Comma 4 2 2 2 18 8" xfId="14683"/>
    <cellStyle name="Comma 4 2 2 2 18 9" xfId="14684"/>
    <cellStyle name="Comma 4 2 2 2 19" xfId="14685"/>
    <cellStyle name="Comma 4 2 2 2 19 10" xfId="14686"/>
    <cellStyle name="Comma 4 2 2 2 19 11" xfId="14687"/>
    <cellStyle name="Comma 4 2 2 2 19 12" xfId="14688"/>
    <cellStyle name="Comma 4 2 2 2 19 13" xfId="14689"/>
    <cellStyle name="Comma 4 2 2 2 19 14" xfId="14690"/>
    <cellStyle name="Comma 4 2 2 2 19 15" xfId="14691"/>
    <cellStyle name="Comma 4 2 2 2 19 16" xfId="14692"/>
    <cellStyle name="Comma 4 2 2 2 19 17" xfId="14693"/>
    <cellStyle name="Comma 4 2 2 2 19 18" xfId="14694"/>
    <cellStyle name="Comma 4 2 2 2 19 19" xfId="14695"/>
    <cellStyle name="Comma 4 2 2 2 19 2" xfId="14696"/>
    <cellStyle name="Comma 4 2 2 2 19 20" xfId="14697"/>
    <cellStyle name="Comma 4 2 2 2 19 21" xfId="14698"/>
    <cellStyle name="Comma 4 2 2 2 19 22" xfId="14699"/>
    <cellStyle name="Comma 4 2 2 2 19 3" xfId="14700"/>
    <cellStyle name="Comma 4 2 2 2 19 4" xfId="14701"/>
    <cellStyle name="Comma 4 2 2 2 19 5" xfId="14702"/>
    <cellStyle name="Comma 4 2 2 2 19 6" xfId="14703"/>
    <cellStyle name="Comma 4 2 2 2 19 7" xfId="14704"/>
    <cellStyle name="Comma 4 2 2 2 19 8" xfId="14705"/>
    <cellStyle name="Comma 4 2 2 2 19 9" xfId="14706"/>
    <cellStyle name="Comma 4 2 2 2 2" xfId="14707"/>
    <cellStyle name="Comma 4 2 2 2 2 10" xfId="14708"/>
    <cellStyle name="Comma 4 2 2 2 2 11" xfId="14709"/>
    <cellStyle name="Comma 4 2 2 2 2 12" xfId="14710"/>
    <cellStyle name="Comma 4 2 2 2 2 13" xfId="14711"/>
    <cellStyle name="Comma 4 2 2 2 2 14" xfId="14712"/>
    <cellStyle name="Comma 4 2 2 2 2 15" xfId="14713"/>
    <cellStyle name="Comma 4 2 2 2 2 16" xfId="14714"/>
    <cellStyle name="Comma 4 2 2 2 2 17" xfId="14715"/>
    <cellStyle name="Comma 4 2 2 2 2 18" xfId="14716"/>
    <cellStyle name="Comma 4 2 2 2 2 19" xfId="14717"/>
    <cellStyle name="Comma 4 2 2 2 2 2" xfId="14718"/>
    <cellStyle name="Comma 4 2 2 2 2 2 10" xfId="14719"/>
    <cellStyle name="Comma 4 2 2 2 2 2 10 10" xfId="14720"/>
    <cellStyle name="Comma 4 2 2 2 2 2 10 11" xfId="14721"/>
    <cellStyle name="Comma 4 2 2 2 2 2 10 12" xfId="14722"/>
    <cellStyle name="Comma 4 2 2 2 2 2 10 13" xfId="14723"/>
    <cellStyle name="Comma 4 2 2 2 2 2 10 14" xfId="14724"/>
    <cellStyle name="Comma 4 2 2 2 2 2 10 15" xfId="14725"/>
    <cellStyle name="Comma 4 2 2 2 2 2 10 16" xfId="14726"/>
    <cellStyle name="Comma 4 2 2 2 2 2 10 17" xfId="14727"/>
    <cellStyle name="Comma 4 2 2 2 2 2 10 18" xfId="14728"/>
    <cellStyle name="Comma 4 2 2 2 2 2 10 19" xfId="14729"/>
    <cellStyle name="Comma 4 2 2 2 2 2 10 2" xfId="14730"/>
    <cellStyle name="Comma 4 2 2 2 2 2 10 20" xfId="14731"/>
    <cellStyle name="Comma 4 2 2 2 2 2 10 21" xfId="14732"/>
    <cellStyle name="Comma 4 2 2 2 2 2 10 22" xfId="14733"/>
    <cellStyle name="Comma 4 2 2 2 2 2 10 3" xfId="14734"/>
    <cellStyle name="Comma 4 2 2 2 2 2 10 4" xfId="14735"/>
    <cellStyle name="Comma 4 2 2 2 2 2 10 5" xfId="14736"/>
    <cellStyle name="Comma 4 2 2 2 2 2 10 6" xfId="14737"/>
    <cellStyle name="Comma 4 2 2 2 2 2 10 7" xfId="14738"/>
    <cellStyle name="Comma 4 2 2 2 2 2 10 8" xfId="14739"/>
    <cellStyle name="Comma 4 2 2 2 2 2 10 9" xfId="14740"/>
    <cellStyle name="Comma 4 2 2 2 2 2 11" xfId="14741"/>
    <cellStyle name="Comma 4 2 2 2 2 2 11 10" xfId="14742"/>
    <cellStyle name="Comma 4 2 2 2 2 2 11 11" xfId="14743"/>
    <cellStyle name="Comma 4 2 2 2 2 2 11 12" xfId="14744"/>
    <cellStyle name="Comma 4 2 2 2 2 2 11 13" xfId="14745"/>
    <cellStyle name="Comma 4 2 2 2 2 2 11 14" xfId="14746"/>
    <cellStyle name="Comma 4 2 2 2 2 2 11 15" xfId="14747"/>
    <cellStyle name="Comma 4 2 2 2 2 2 11 16" xfId="14748"/>
    <cellStyle name="Comma 4 2 2 2 2 2 11 17" xfId="14749"/>
    <cellStyle name="Comma 4 2 2 2 2 2 11 18" xfId="14750"/>
    <cellStyle name="Comma 4 2 2 2 2 2 11 19" xfId="14751"/>
    <cellStyle name="Comma 4 2 2 2 2 2 11 2" xfId="14752"/>
    <cellStyle name="Comma 4 2 2 2 2 2 11 20" xfId="14753"/>
    <cellStyle name="Comma 4 2 2 2 2 2 11 21" xfId="14754"/>
    <cellStyle name="Comma 4 2 2 2 2 2 11 22" xfId="14755"/>
    <cellStyle name="Comma 4 2 2 2 2 2 11 3" xfId="14756"/>
    <cellStyle name="Comma 4 2 2 2 2 2 11 4" xfId="14757"/>
    <cellStyle name="Comma 4 2 2 2 2 2 11 5" xfId="14758"/>
    <cellStyle name="Comma 4 2 2 2 2 2 11 6" xfId="14759"/>
    <cellStyle name="Comma 4 2 2 2 2 2 11 7" xfId="14760"/>
    <cellStyle name="Comma 4 2 2 2 2 2 11 8" xfId="14761"/>
    <cellStyle name="Comma 4 2 2 2 2 2 11 9" xfId="14762"/>
    <cellStyle name="Comma 4 2 2 2 2 2 12" xfId="14763"/>
    <cellStyle name="Comma 4 2 2 2 2 2 12 10" xfId="14764"/>
    <cellStyle name="Comma 4 2 2 2 2 2 12 11" xfId="14765"/>
    <cellStyle name="Comma 4 2 2 2 2 2 12 12" xfId="14766"/>
    <cellStyle name="Comma 4 2 2 2 2 2 12 13" xfId="14767"/>
    <cellStyle name="Comma 4 2 2 2 2 2 12 14" xfId="14768"/>
    <cellStyle name="Comma 4 2 2 2 2 2 12 15" xfId="14769"/>
    <cellStyle name="Comma 4 2 2 2 2 2 12 16" xfId="14770"/>
    <cellStyle name="Comma 4 2 2 2 2 2 12 17" xfId="14771"/>
    <cellStyle name="Comma 4 2 2 2 2 2 12 18" xfId="14772"/>
    <cellStyle name="Comma 4 2 2 2 2 2 12 19" xfId="14773"/>
    <cellStyle name="Comma 4 2 2 2 2 2 12 2" xfId="14774"/>
    <cellStyle name="Comma 4 2 2 2 2 2 12 20" xfId="14775"/>
    <cellStyle name="Comma 4 2 2 2 2 2 12 21" xfId="14776"/>
    <cellStyle name="Comma 4 2 2 2 2 2 12 22" xfId="14777"/>
    <cellStyle name="Comma 4 2 2 2 2 2 12 3" xfId="14778"/>
    <cellStyle name="Comma 4 2 2 2 2 2 12 4" xfId="14779"/>
    <cellStyle name="Comma 4 2 2 2 2 2 12 5" xfId="14780"/>
    <cellStyle name="Comma 4 2 2 2 2 2 12 6" xfId="14781"/>
    <cellStyle name="Comma 4 2 2 2 2 2 12 7" xfId="14782"/>
    <cellStyle name="Comma 4 2 2 2 2 2 12 8" xfId="14783"/>
    <cellStyle name="Comma 4 2 2 2 2 2 12 9" xfId="14784"/>
    <cellStyle name="Comma 4 2 2 2 2 2 13" xfId="14785"/>
    <cellStyle name="Comma 4 2 2 2 2 2 13 10" xfId="14786"/>
    <cellStyle name="Comma 4 2 2 2 2 2 13 11" xfId="14787"/>
    <cellStyle name="Comma 4 2 2 2 2 2 13 12" xfId="14788"/>
    <cellStyle name="Comma 4 2 2 2 2 2 13 13" xfId="14789"/>
    <cellStyle name="Comma 4 2 2 2 2 2 13 14" xfId="14790"/>
    <cellStyle name="Comma 4 2 2 2 2 2 13 15" xfId="14791"/>
    <cellStyle name="Comma 4 2 2 2 2 2 13 16" xfId="14792"/>
    <cellStyle name="Comma 4 2 2 2 2 2 13 17" xfId="14793"/>
    <cellStyle name="Comma 4 2 2 2 2 2 13 18" xfId="14794"/>
    <cellStyle name="Comma 4 2 2 2 2 2 13 19" xfId="14795"/>
    <cellStyle name="Comma 4 2 2 2 2 2 13 2" xfId="14796"/>
    <cellStyle name="Comma 4 2 2 2 2 2 13 20" xfId="14797"/>
    <cellStyle name="Comma 4 2 2 2 2 2 13 21" xfId="14798"/>
    <cellStyle name="Comma 4 2 2 2 2 2 13 22" xfId="14799"/>
    <cellStyle name="Comma 4 2 2 2 2 2 13 3" xfId="14800"/>
    <cellStyle name="Comma 4 2 2 2 2 2 13 4" xfId="14801"/>
    <cellStyle name="Comma 4 2 2 2 2 2 13 5" xfId="14802"/>
    <cellStyle name="Comma 4 2 2 2 2 2 13 6" xfId="14803"/>
    <cellStyle name="Comma 4 2 2 2 2 2 13 7" xfId="14804"/>
    <cellStyle name="Comma 4 2 2 2 2 2 13 8" xfId="14805"/>
    <cellStyle name="Comma 4 2 2 2 2 2 13 9" xfId="14806"/>
    <cellStyle name="Comma 4 2 2 2 2 2 14" xfId="14807"/>
    <cellStyle name="Comma 4 2 2 2 2 2 14 10" xfId="14808"/>
    <cellStyle name="Comma 4 2 2 2 2 2 14 11" xfId="14809"/>
    <cellStyle name="Comma 4 2 2 2 2 2 14 12" xfId="14810"/>
    <cellStyle name="Comma 4 2 2 2 2 2 14 13" xfId="14811"/>
    <cellStyle name="Comma 4 2 2 2 2 2 14 14" xfId="14812"/>
    <cellStyle name="Comma 4 2 2 2 2 2 14 15" xfId="14813"/>
    <cellStyle name="Comma 4 2 2 2 2 2 14 16" xfId="14814"/>
    <cellStyle name="Comma 4 2 2 2 2 2 14 17" xfId="14815"/>
    <cellStyle name="Comma 4 2 2 2 2 2 14 18" xfId="14816"/>
    <cellStyle name="Comma 4 2 2 2 2 2 14 19" xfId="14817"/>
    <cellStyle name="Comma 4 2 2 2 2 2 14 2" xfId="14818"/>
    <cellStyle name="Comma 4 2 2 2 2 2 14 20" xfId="14819"/>
    <cellStyle name="Comma 4 2 2 2 2 2 14 21" xfId="14820"/>
    <cellStyle name="Comma 4 2 2 2 2 2 14 22" xfId="14821"/>
    <cellStyle name="Comma 4 2 2 2 2 2 14 3" xfId="14822"/>
    <cellStyle name="Comma 4 2 2 2 2 2 14 4" xfId="14823"/>
    <cellStyle name="Comma 4 2 2 2 2 2 14 5" xfId="14824"/>
    <cellStyle name="Comma 4 2 2 2 2 2 14 6" xfId="14825"/>
    <cellStyle name="Comma 4 2 2 2 2 2 14 7" xfId="14826"/>
    <cellStyle name="Comma 4 2 2 2 2 2 14 8" xfId="14827"/>
    <cellStyle name="Comma 4 2 2 2 2 2 14 9" xfId="14828"/>
    <cellStyle name="Comma 4 2 2 2 2 2 15" xfId="14829"/>
    <cellStyle name="Comma 4 2 2 2 2 2 15 10" xfId="14830"/>
    <cellStyle name="Comma 4 2 2 2 2 2 15 11" xfId="14831"/>
    <cellStyle name="Comma 4 2 2 2 2 2 15 12" xfId="14832"/>
    <cellStyle name="Comma 4 2 2 2 2 2 15 13" xfId="14833"/>
    <cellStyle name="Comma 4 2 2 2 2 2 15 14" xfId="14834"/>
    <cellStyle name="Comma 4 2 2 2 2 2 15 15" xfId="14835"/>
    <cellStyle name="Comma 4 2 2 2 2 2 15 16" xfId="14836"/>
    <cellStyle name="Comma 4 2 2 2 2 2 15 17" xfId="14837"/>
    <cellStyle name="Comma 4 2 2 2 2 2 15 18" xfId="14838"/>
    <cellStyle name="Comma 4 2 2 2 2 2 15 19" xfId="14839"/>
    <cellStyle name="Comma 4 2 2 2 2 2 15 2" xfId="14840"/>
    <cellStyle name="Comma 4 2 2 2 2 2 15 20" xfId="14841"/>
    <cellStyle name="Comma 4 2 2 2 2 2 15 21" xfId="14842"/>
    <cellStyle name="Comma 4 2 2 2 2 2 15 22" xfId="14843"/>
    <cellStyle name="Comma 4 2 2 2 2 2 15 3" xfId="14844"/>
    <cellStyle name="Comma 4 2 2 2 2 2 15 4" xfId="14845"/>
    <cellStyle name="Comma 4 2 2 2 2 2 15 5" xfId="14846"/>
    <cellStyle name="Comma 4 2 2 2 2 2 15 6" xfId="14847"/>
    <cellStyle name="Comma 4 2 2 2 2 2 15 7" xfId="14848"/>
    <cellStyle name="Comma 4 2 2 2 2 2 15 8" xfId="14849"/>
    <cellStyle name="Comma 4 2 2 2 2 2 15 9" xfId="14850"/>
    <cellStyle name="Comma 4 2 2 2 2 2 16" xfId="14851"/>
    <cellStyle name="Comma 4 2 2 2 2 2 16 10" xfId="14852"/>
    <cellStyle name="Comma 4 2 2 2 2 2 16 11" xfId="14853"/>
    <cellStyle name="Comma 4 2 2 2 2 2 16 12" xfId="14854"/>
    <cellStyle name="Comma 4 2 2 2 2 2 16 13" xfId="14855"/>
    <cellStyle name="Comma 4 2 2 2 2 2 16 14" xfId="14856"/>
    <cellStyle name="Comma 4 2 2 2 2 2 16 15" xfId="14857"/>
    <cellStyle name="Comma 4 2 2 2 2 2 16 16" xfId="14858"/>
    <cellStyle name="Comma 4 2 2 2 2 2 16 17" xfId="14859"/>
    <cellStyle name="Comma 4 2 2 2 2 2 16 18" xfId="14860"/>
    <cellStyle name="Comma 4 2 2 2 2 2 16 19" xfId="14861"/>
    <cellStyle name="Comma 4 2 2 2 2 2 16 2" xfId="14862"/>
    <cellStyle name="Comma 4 2 2 2 2 2 16 20" xfId="14863"/>
    <cellStyle name="Comma 4 2 2 2 2 2 16 21" xfId="14864"/>
    <cellStyle name="Comma 4 2 2 2 2 2 16 22" xfId="14865"/>
    <cellStyle name="Comma 4 2 2 2 2 2 16 3" xfId="14866"/>
    <cellStyle name="Comma 4 2 2 2 2 2 16 4" xfId="14867"/>
    <cellStyle name="Comma 4 2 2 2 2 2 16 5" xfId="14868"/>
    <cellStyle name="Comma 4 2 2 2 2 2 16 6" xfId="14869"/>
    <cellStyle name="Comma 4 2 2 2 2 2 16 7" xfId="14870"/>
    <cellStyle name="Comma 4 2 2 2 2 2 16 8" xfId="14871"/>
    <cellStyle name="Comma 4 2 2 2 2 2 16 9" xfId="14872"/>
    <cellStyle name="Comma 4 2 2 2 2 2 17" xfId="14873"/>
    <cellStyle name="Comma 4 2 2 2 2 2 17 10" xfId="14874"/>
    <cellStyle name="Comma 4 2 2 2 2 2 17 11" xfId="14875"/>
    <cellStyle name="Comma 4 2 2 2 2 2 17 12" xfId="14876"/>
    <cellStyle name="Comma 4 2 2 2 2 2 17 13" xfId="14877"/>
    <cellStyle name="Comma 4 2 2 2 2 2 17 14" xfId="14878"/>
    <cellStyle name="Comma 4 2 2 2 2 2 17 15" xfId="14879"/>
    <cellStyle name="Comma 4 2 2 2 2 2 17 16" xfId="14880"/>
    <cellStyle name="Comma 4 2 2 2 2 2 17 17" xfId="14881"/>
    <cellStyle name="Comma 4 2 2 2 2 2 17 18" xfId="14882"/>
    <cellStyle name="Comma 4 2 2 2 2 2 17 19" xfId="14883"/>
    <cellStyle name="Comma 4 2 2 2 2 2 17 2" xfId="14884"/>
    <cellStyle name="Comma 4 2 2 2 2 2 17 20" xfId="14885"/>
    <cellStyle name="Comma 4 2 2 2 2 2 17 21" xfId="14886"/>
    <cellStyle name="Comma 4 2 2 2 2 2 17 22" xfId="14887"/>
    <cellStyle name="Comma 4 2 2 2 2 2 17 3" xfId="14888"/>
    <cellStyle name="Comma 4 2 2 2 2 2 17 4" xfId="14889"/>
    <cellStyle name="Comma 4 2 2 2 2 2 17 5" xfId="14890"/>
    <cellStyle name="Comma 4 2 2 2 2 2 17 6" xfId="14891"/>
    <cellStyle name="Comma 4 2 2 2 2 2 17 7" xfId="14892"/>
    <cellStyle name="Comma 4 2 2 2 2 2 17 8" xfId="14893"/>
    <cellStyle name="Comma 4 2 2 2 2 2 17 9" xfId="14894"/>
    <cellStyle name="Comma 4 2 2 2 2 2 18" xfId="14895"/>
    <cellStyle name="Comma 4 2 2 2 2 2 18 10" xfId="14896"/>
    <cellStyle name="Comma 4 2 2 2 2 2 18 11" xfId="14897"/>
    <cellStyle name="Comma 4 2 2 2 2 2 18 12" xfId="14898"/>
    <cellStyle name="Comma 4 2 2 2 2 2 18 13" xfId="14899"/>
    <cellStyle name="Comma 4 2 2 2 2 2 18 14" xfId="14900"/>
    <cellStyle name="Comma 4 2 2 2 2 2 18 15" xfId="14901"/>
    <cellStyle name="Comma 4 2 2 2 2 2 18 16" xfId="14902"/>
    <cellStyle name="Comma 4 2 2 2 2 2 18 17" xfId="14903"/>
    <cellStyle name="Comma 4 2 2 2 2 2 18 18" xfId="14904"/>
    <cellStyle name="Comma 4 2 2 2 2 2 18 19" xfId="14905"/>
    <cellStyle name="Comma 4 2 2 2 2 2 18 2" xfId="14906"/>
    <cellStyle name="Comma 4 2 2 2 2 2 18 20" xfId="14907"/>
    <cellStyle name="Comma 4 2 2 2 2 2 18 21" xfId="14908"/>
    <cellStyle name="Comma 4 2 2 2 2 2 18 22" xfId="14909"/>
    <cellStyle name="Comma 4 2 2 2 2 2 18 3" xfId="14910"/>
    <cellStyle name="Comma 4 2 2 2 2 2 18 4" xfId="14911"/>
    <cellStyle name="Comma 4 2 2 2 2 2 18 5" xfId="14912"/>
    <cellStyle name="Comma 4 2 2 2 2 2 18 6" xfId="14913"/>
    <cellStyle name="Comma 4 2 2 2 2 2 18 7" xfId="14914"/>
    <cellStyle name="Comma 4 2 2 2 2 2 18 8" xfId="14915"/>
    <cellStyle name="Comma 4 2 2 2 2 2 18 9" xfId="14916"/>
    <cellStyle name="Comma 4 2 2 2 2 2 19" xfId="14917"/>
    <cellStyle name="Comma 4 2 2 2 2 2 19 10" xfId="14918"/>
    <cellStyle name="Comma 4 2 2 2 2 2 19 11" xfId="14919"/>
    <cellStyle name="Comma 4 2 2 2 2 2 19 12" xfId="14920"/>
    <cellStyle name="Comma 4 2 2 2 2 2 19 13" xfId="14921"/>
    <cellStyle name="Comma 4 2 2 2 2 2 19 14" xfId="14922"/>
    <cellStyle name="Comma 4 2 2 2 2 2 19 15" xfId="14923"/>
    <cellStyle name="Comma 4 2 2 2 2 2 19 16" xfId="14924"/>
    <cellStyle name="Comma 4 2 2 2 2 2 19 17" xfId="14925"/>
    <cellStyle name="Comma 4 2 2 2 2 2 19 18" xfId="14926"/>
    <cellStyle name="Comma 4 2 2 2 2 2 19 19" xfId="14927"/>
    <cellStyle name="Comma 4 2 2 2 2 2 19 2" xfId="14928"/>
    <cellStyle name="Comma 4 2 2 2 2 2 19 20" xfId="14929"/>
    <cellStyle name="Comma 4 2 2 2 2 2 19 21" xfId="14930"/>
    <cellStyle name="Comma 4 2 2 2 2 2 19 22" xfId="14931"/>
    <cellStyle name="Comma 4 2 2 2 2 2 19 3" xfId="14932"/>
    <cellStyle name="Comma 4 2 2 2 2 2 19 4" xfId="14933"/>
    <cellStyle name="Comma 4 2 2 2 2 2 19 5" xfId="14934"/>
    <cellStyle name="Comma 4 2 2 2 2 2 19 6" xfId="14935"/>
    <cellStyle name="Comma 4 2 2 2 2 2 19 7" xfId="14936"/>
    <cellStyle name="Comma 4 2 2 2 2 2 19 8" xfId="14937"/>
    <cellStyle name="Comma 4 2 2 2 2 2 19 9" xfId="14938"/>
    <cellStyle name="Comma 4 2 2 2 2 2 2" xfId="14939"/>
    <cellStyle name="Comma 4 2 2 2 2 2 2 10" xfId="14940"/>
    <cellStyle name="Comma 4 2 2 2 2 2 2 11" xfId="14941"/>
    <cellStyle name="Comma 4 2 2 2 2 2 2 12" xfId="14942"/>
    <cellStyle name="Comma 4 2 2 2 2 2 2 13" xfId="14943"/>
    <cellStyle name="Comma 4 2 2 2 2 2 2 14" xfId="14944"/>
    <cellStyle name="Comma 4 2 2 2 2 2 2 15" xfId="14945"/>
    <cellStyle name="Comma 4 2 2 2 2 2 2 16" xfId="14946"/>
    <cellStyle name="Comma 4 2 2 2 2 2 2 17" xfId="14947"/>
    <cellStyle name="Comma 4 2 2 2 2 2 2 18" xfId="14948"/>
    <cellStyle name="Comma 4 2 2 2 2 2 2 19" xfId="14949"/>
    <cellStyle name="Comma 4 2 2 2 2 2 2 2" xfId="14950"/>
    <cellStyle name="Comma 4 2 2 2 2 2 2 20" xfId="14951"/>
    <cellStyle name="Comma 4 2 2 2 2 2 2 21" xfId="14952"/>
    <cellStyle name="Comma 4 2 2 2 2 2 2 22" xfId="14953"/>
    <cellStyle name="Comma 4 2 2 2 2 2 2 23" xfId="14954"/>
    <cellStyle name="Comma 4 2 2 2 2 2 2 24" xfId="14955"/>
    <cellStyle name="Comma 4 2 2 2 2 2 2 25" xfId="14956"/>
    <cellStyle name="Comma 4 2 2 2 2 2 2 26" xfId="14957"/>
    <cellStyle name="Comma 4 2 2 2 2 2 2 27" xfId="14958"/>
    <cellStyle name="Comma 4 2 2 2 2 2 2 28" xfId="14959"/>
    <cellStyle name="Comma 4 2 2 2 2 2 2 29" xfId="14960"/>
    <cellStyle name="Comma 4 2 2 2 2 2 2 3" xfId="14961"/>
    <cellStyle name="Comma 4 2 2 2 2 2 2 30" xfId="14962"/>
    <cellStyle name="Comma 4 2 2 2 2 2 2 31" xfId="14963"/>
    <cellStyle name="Comma 4 2 2 2 2 2 2 32" xfId="14964"/>
    <cellStyle name="Comma 4 2 2 2 2 2 2 33" xfId="14965"/>
    <cellStyle name="Comma 4 2 2 2 2 2 2 34" xfId="14966"/>
    <cellStyle name="Comma 4 2 2 2 2 2 2 35" xfId="14967"/>
    <cellStyle name="Comma 4 2 2 2 2 2 2 36" xfId="14968"/>
    <cellStyle name="Comma 4 2 2 2 2 2 2 37" xfId="14969"/>
    <cellStyle name="Comma 4 2 2 2 2 2 2 38" xfId="14970"/>
    <cellStyle name="Comma 4 2 2 2 2 2 2 39" xfId="14971"/>
    <cellStyle name="Comma 4 2 2 2 2 2 2 4" xfId="14972"/>
    <cellStyle name="Comma 4 2 2 2 2 2 2 40" xfId="14973"/>
    <cellStyle name="Comma 4 2 2 2 2 2 2 5" xfId="14974"/>
    <cellStyle name="Comma 4 2 2 2 2 2 2 6" xfId="14975"/>
    <cellStyle name="Comma 4 2 2 2 2 2 2 7" xfId="14976"/>
    <cellStyle name="Comma 4 2 2 2 2 2 2 8" xfId="14977"/>
    <cellStyle name="Comma 4 2 2 2 2 2 2 9" xfId="14978"/>
    <cellStyle name="Comma 4 2 2 2 2 2 20" xfId="14979"/>
    <cellStyle name="Comma 4 2 2 2 2 2 21" xfId="14980"/>
    <cellStyle name="Comma 4 2 2 2 2 2 22" xfId="14981"/>
    <cellStyle name="Comma 4 2 2 2 2 2 23" xfId="14982"/>
    <cellStyle name="Comma 4 2 2 2 2 2 24" xfId="14983"/>
    <cellStyle name="Comma 4 2 2 2 2 2 25" xfId="14984"/>
    <cellStyle name="Comma 4 2 2 2 2 2 26" xfId="14985"/>
    <cellStyle name="Comma 4 2 2 2 2 2 27" xfId="14986"/>
    <cellStyle name="Comma 4 2 2 2 2 2 28" xfId="14987"/>
    <cellStyle name="Comma 4 2 2 2 2 2 29" xfId="14988"/>
    <cellStyle name="Comma 4 2 2 2 2 2 3" xfId="14989"/>
    <cellStyle name="Comma 4 2 2 2 2 2 30" xfId="14990"/>
    <cellStyle name="Comma 4 2 2 2 2 2 31" xfId="14991"/>
    <cellStyle name="Comma 4 2 2 2 2 2 32" xfId="14992"/>
    <cellStyle name="Comma 4 2 2 2 2 2 33" xfId="14993"/>
    <cellStyle name="Comma 4 2 2 2 2 2 34" xfId="14994"/>
    <cellStyle name="Comma 4 2 2 2 2 2 35" xfId="14995"/>
    <cellStyle name="Comma 4 2 2 2 2 2 36" xfId="14996"/>
    <cellStyle name="Comma 4 2 2 2 2 2 37" xfId="14997"/>
    <cellStyle name="Comma 4 2 2 2 2 2 38" xfId="14998"/>
    <cellStyle name="Comma 4 2 2 2 2 2 39" xfId="14999"/>
    <cellStyle name="Comma 4 2 2 2 2 2 4" xfId="15000"/>
    <cellStyle name="Comma 4 2 2 2 2 2 40" xfId="15001"/>
    <cellStyle name="Comma 4 2 2 2 2 2 5" xfId="15002"/>
    <cellStyle name="Comma 4 2 2 2 2 2 6" xfId="15003"/>
    <cellStyle name="Comma 4 2 2 2 2 2 7" xfId="15004"/>
    <cellStyle name="Comma 4 2 2 2 2 2 8" xfId="15005"/>
    <cellStyle name="Comma 4 2 2 2 2 2 9" xfId="15006"/>
    <cellStyle name="Comma 4 2 2 2 2 2 9 10" xfId="15007"/>
    <cellStyle name="Comma 4 2 2 2 2 2 9 11" xfId="15008"/>
    <cellStyle name="Comma 4 2 2 2 2 2 9 12" xfId="15009"/>
    <cellStyle name="Comma 4 2 2 2 2 2 9 13" xfId="15010"/>
    <cellStyle name="Comma 4 2 2 2 2 2 9 14" xfId="15011"/>
    <cellStyle name="Comma 4 2 2 2 2 2 9 15" xfId="15012"/>
    <cellStyle name="Comma 4 2 2 2 2 2 9 16" xfId="15013"/>
    <cellStyle name="Comma 4 2 2 2 2 2 9 17" xfId="15014"/>
    <cellStyle name="Comma 4 2 2 2 2 2 9 18" xfId="15015"/>
    <cellStyle name="Comma 4 2 2 2 2 2 9 19" xfId="15016"/>
    <cellStyle name="Comma 4 2 2 2 2 2 9 2" xfId="15017"/>
    <cellStyle name="Comma 4 2 2 2 2 2 9 20" xfId="15018"/>
    <cellStyle name="Comma 4 2 2 2 2 2 9 21" xfId="15019"/>
    <cellStyle name="Comma 4 2 2 2 2 2 9 22" xfId="15020"/>
    <cellStyle name="Comma 4 2 2 2 2 2 9 3" xfId="15021"/>
    <cellStyle name="Comma 4 2 2 2 2 2 9 4" xfId="15022"/>
    <cellStyle name="Comma 4 2 2 2 2 2 9 5" xfId="15023"/>
    <cellStyle name="Comma 4 2 2 2 2 2 9 6" xfId="15024"/>
    <cellStyle name="Comma 4 2 2 2 2 2 9 7" xfId="15025"/>
    <cellStyle name="Comma 4 2 2 2 2 2 9 8" xfId="15026"/>
    <cellStyle name="Comma 4 2 2 2 2 2 9 9" xfId="15027"/>
    <cellStyle name="Comma 4 2 2 2 2 20" xfId="15028"/>
    <cellStyle name="Comma 4 2 2 2 2 21" xfId="15029"/>
    <cellStyle name="Comma 4 2 2 2 2 22" xfId="15030"/>
    <cellStyle name="Comma 4 2 2 2 2 23" xfId="15031"/>
    <cellStyle name="Comma 4 2 2 2 2 24" xfId="15032"/>
    <cellStyle name="Comma 4 2 2 2 2 25" xfId="15033"/>
    <cellStyle name="Comma 4 2 2 2 2 26" xfId="15034"/>
    <cellStyle name="Comma 4 2 2 2 2 27" xfId="15035"/>
    <cellStyle name="Comma 4 2 2 2 2 28" xfId="15036"/>
    <cellStyle name="Comma 4 2 2 2 2 29" xfId="15037"/>
    <cellStyle name="Comma 4 2 2 2 2 3" xfId="15038"/>
    <cellStyle name="Comma 4 2 2 2 2 30" xfId="15039"/>
    <cellStyle name="Comma 4 2 2 2 2 31" xfId="15040"/>
    <cellStyle name="Comma 4 2 2 2 2 32" xfId="15041"/>
    <cellStyle name="Comma 4 2 2 2 2 33" xfId="15042"/>
    <cellStyle name="Comma 4 2 2 2 2 34" xfId="15043"/>
    <cellStyle name="Comma 4 2 2 2 2 35" xfId="15044"/>
    <cellStyle name="Comma 4 2 2 2 2 36" xfId="15045"/>
    <cellStyle name="Comma 4 2 2 2 2 37" xfId="15046"/>
    <cellStyle name="Comma 4 2 2 2 2 38" xfId="15047"/>
    <cellStyle name="Comma 4 2 2 2 2 39" xfId="15048"/>
    <cellStyle name="Comma 4 2 2 2 2 4" xfId="15049"/>
    <cellStyle name="Comma 4 2 2 2 2 40" xfId="15050"/>
    <cellStyle name="Comma 4 2 2 2 2 41" xfId="15051"/>
    <cellStyle name="Comma 4 2 2 2 2 42" xfId="15052"/>
    <cellStyle name="Comma 4 2 2 2 2 43" xfId="15053"/>
    <cellStyle name="Comma 4 2 2 2 2 44" xfId="15054"/>
    <cellStyle name="Comma 4 2 2 2 2 45" xfId="15055"/>
    <cellStyle name="Comma 4 2 2 2 2 5" xfId="15056"/>
    <cellStyle name="Comma 4 2 2 2 2 6" xfId="15057"/>
    <cellStyle name="Comma 4 2 2 2 2 7" xfId="15058"/>
    <cellStyle name="Comma 4 2 2 2 2 8" xfId="15059"/>
    <cellStyle name="Comma 4 2 2 2 2 9" xfId="15060"/>
    <cellStyle name="Comma 4 2 2 2 20" xfId="15061"/>
    <cellStyle name="Comma 4 2 2 2 20 10" xfId="15062"/>
    <cellStyle name="Comma 4 2 2 2 20 11" xfId="15063"/>
    <cellStyle name="Comma 4 2 2 2 20 12" xfId="15064"/>
    <cellStyle name="Comma 4 2 2 2 20 13" xfId="15065"/>
    <cellStyle name="Comma 4 2 2 2 20 14" xfId="15066"/>
    <cellStyle name="Comma 4 2 2 2 20 15" xfId="15067"/>
    <cellStyle name="Comma 4 2 2 2 20 16" xfId="15068"/>
    <cellStyle name="Comma 4 2 2 2 20 17" xfId="15069"/>
    <cellStyle name="Comma 4 2 2 2 20 18" xfId="15070"/>
    <cellStyle name="Comma 4 2 2 2 20 19" xfId="15071"/>
    <cellStyle name="Comma 4 2 2 2 20 2" xfId="15072"/>
    <cellStyle name="Comma 4 2 2 2 20 20" xfId="15073"/>
    <cellStyle name="Comma 4 2 2 2 20 21" xfId="15074"/>
    <cellStyle name="Comma 4 2 2 2 20 22" xfId="15075"/>
    <cellStyle name="Comma 4 2 2 2 20 3" xfId="15076"/>
    <cellStyle name="Comma 4 2 2 2 20 4" xfId="15077"/>
    <cellStyle name="Comma 4 2 2 2 20 5" xfId="15078"/>
    <cellStyle name="Comma 4 2 2 2 20 6" xfId="15079"/>
    <cellStyle name="Comma 4 2 2 2 20 7" xfId="15080"/>
    <cellStyle name="Comma 4 2 2 2 20 8" xfId="15081"/>
    <cellStyle name="Comma 4 2 2 2 20 9" xfId="15082"/>
    <cellStyle name="Comma 4 2 2 2 21" xfId="15083"/>
    <cellStyle name="Comma 4 2 2 2 21 10" xfId="15084"/>
    <cellStyle name="Comma 4 2 2 2 21 11" xfId="15085"/>
    <cellStyle name="Comma 4 2 2 2 21 12" xfId="15086"/>
    <cellStyle name="Comma 4 2 2 2 21 13" xfId="15087"/>
    <cellStyle name="Comma 4 2 2 2 21 14" xfId="15088"/>
    <cellStyle name="Comma 4 2 2 2 21 15" xfId="15089"/>
    <cellStyle name="Comma 4 2 2 2 21 16" xfId="15090"/>
    <cellStyle name="Comma 4 2 2 2 21 17" xfId="15091"/>
    <cellStyle name="Comma 4 2 2 2 21 18" xfId="15092"/>
    <cellStyle name="Comma 4 2 2 2 21 19" xfId="15093"/>
    <cellStyle name="Comma 4 2 2 2 21 2" xfId="15094"/>
    <cellStyle name="Comma 4 2 2 2 21 20" xfId="15095"/>
    <cellStyle name="Comma 4 2 2 2 21 21" xfId="15096"/>
    <cellStyle name="Comma 4 2 2 2 21 22" xfId="15097"/>
    <cellStyle name="Comma 4 2 2 2 21 3" xfId="15098"/>
    <cellStyle name="Comma 4 2 2 2 21 4" xfId="15099"/>
    <cellStyle name="Comma 4 2 2 2 21 5" xfId="15100"/>
    <cellStyle name="Comma 4 2 2 2 21 6" xfId="15101"/>
    <cellStyle name="Comma 4 2 2 2 21 7" xfId="15102"/>
    <cellStyle name="Comma 4 2 2 2 21 8" xfId="15103"/>
    <cellStyle name="Comma 4 2 2 2 21 9" xfId="15104"/>
    <cellStyle name="Comma 4 2 2 2 22" xfId="15105"/>
    <cellStyle name="Comma 4 2 2 2 22 10" xfId="15106"/>
    <cellStyle name="Comma 4 2 2 2 22 11" xfId="15107"/>
    <cellStyle name="Comma 4 2 2 2 22 12" xfId="15108"/>
    <cellStyle name="Comma 4 2 2 2 22 13" xfId="15109"/>
    <cellStyle name="Comma 4 2 2 2 22 14" xfId="15110"/>
    <cellStyle name="Comma 4 2 2 2 22 15" xfId="15111"/>
    <cellStyle name="Comma 4 2 2 2 22 16" xfId="15112"/>
    <cellStyle name="Comma 4 2 2 2 22 17" xfId="15113"/>
    <cellStyle name="Comma 4 2 2 2 22 18" xfId="15114"/>
    <cellStyle name="Comma 4 2 2 2 22 19" xfId="15115"/>
    <cellStyle name="Comma 4 2 2 2 22 2" xfId="15116"/>
    <cellStyle name="Comma 4 2 2 2 22 20" xfId="15117"/>
    <cellStyle name="Comma 4 2 2 2 22 21" xfId="15118"/>
    <cellStyle name="Comma 4 2 2 2 22 22" xfId="15119"/>
    <cellStyle name="Comma 4 2 2 2 22 3" xfId="15120"/>
    <cellStyle name="Comma 4 2 2 2 22 4" xfId="15121"/>
    <cellStyle name="Comma 4 2 2 2 22 5" xfId="15122"/>
    <cellStyle name="Comma 4 2 2 2 22 6" xfId="15123"/>
    <cellStyle name="Comma 4 2 2 2 22 7" xfId="15124"/>
    <cellStyle name="Comma 4 2 2 2 22 8" xfId="15125"/>
    <cellStyle name="Comma 4 2 2 2 22 9" xfId="15126"/>
    <cellStyle name="Comma 4 2 2 2 23" xfId="15127"/>
    <cellStyle name="Comma 4 2 2 2 23 10" xfId="15128"/>
    <cellStyle name="Comma 4 2 2 2 23 11" xfId="15129"/>
    <cellStyle name="Comma 4 2 2 2 23 12" xfId="15130"/>
    <cellStyle name="Comma 4 2 2 2 23 13" xfId="15131"/>
    <cellStyle name="Comma 4 2 2 2 23 14" xfId="15132"/>
    <cellStyle name="Comma 4 2 2 2 23 15" xfId="15133"/>
    <cellStyle name="Comma 4 2 2 2 23 16" xfId="15134"/>
    <cellStyle name="Comma 4 2 2 2 23 17" xfId="15135"/>
    <cellStyle name="Comma 4 2 2 2 23 18" xfId="15136"/>
    <cellStyle name="Comma 4 2 2 2 23 19" xfId="15137"/>
    <cellStyle name="Comma 4 2 2 2 23 2" xfId="15138"/>
    <cellStyle name="Comma 4 2 2 2 23 20" xfId="15139"/>
    <cellStyle name="Comma 4 2 2 2 23 21" xfId="15140"/>
    <cellStyle name="Comma 4 2 2 2 23 22" xfId="15141"/>
    <cellStyle name="Comma 4 2 2 2 23 3" xfId="15142"/>
    <cellStyle name="Comma 4 2 2 2 23 4" xfId="15143"/>
    <cellStyle name="Comma 4 2 2 2 23 5" xfId="15144"/>
    <cellStyle name="Comma 4 2 2 2 23 6" xfId="15145"/>
    <cellStyle name="Comma 4 2 2 2 23 7" xfId="15146"/>
    <cellStyle name="Comma 4 2 2 2 23 8" xfId="15147"/>
    <cellStyle name="Comma 4 2 2 2 23 9" xfId="15148"/>
    <cellStyle name="Comma 4 2 2 2 24" xfId="15149"/>
    <cellStyle name="Comma 4 2 2 2 24 10" xfId="15150"/>
    <cellStyle name="Comma 4 2 2 2 24 11" xfId="15151"/>
    <cellStyle name="Comma 4 2 2 2 24 12" xfId="15152"/>
    <cellStyle name="Comma 4 2 2 2 24 13" xfId="15153"/>
    <cellStyle name="Comma 4 2 2 2 24 14" xfId="15154"/>
    <cellStyle name="Comma 4 2 2 2 24 15" xfId="15155"/>
    <cellStyle name="Comma 4 2 2 2 24 16" xfId="15156"/>
    <cellStyle name="Comma 4 2 2 2 24 17" xfId="15157"/>
    <cellStyle name="Comma 4 2 2 2 24 18" xfId="15158"/>
    <cellStyle name="Comma 4 2 2 2 24 19" xfId="15159"/>
    <cellStyle name="Comma 4 2 2 2 24 2" xfId="15160"/>
    <cellStyle name="Comma 4 2 2 2 24 20" xfId="15161"/>
    <cellStyle name="Comma 4 2 2 2 24 21" xfId="15162"/>
    <cellStyle name="Comma 4 2 2 2 24 22" xfId="15163"/>
    <cellStyle name="Comma 4 2 2 2 24 3" xfId="15164"/>
    <cellStyle name="Comma 4 2 2 2 24 4" xfId="15165"/>
    <cellStyle name="Comma 4 2 2 2 24 5" xfId="15166"/>
    <cellStyle name="Comma 4 2 2 2 24 6" xfId="15167"/>
    <cellStyle name="Comma 4 2 2 2 24 7" xfId="15168"/>
    <cellStyle name="Comma 4 2 2 2 24 8" xfId="15169"/>
    <cellStyle name="Comma 4 2 2 2 24 9" xfId="15170"/>
    <cellStyle name="Comma 4 2 2 2 25" xfId="15171"/>
    <cellStyle name="Comma 4 2 2 2 26" xfId="15172"/>
    <cellStyle name="Comma 4 2 2 2 27" xfId="15173"/>
    <cellStyle name="Comma 4 2 2 2 28" xfId="15174"/>
    <cellStyle name="Comma 4 2 2 2 29" xfId="15175"/>
    <cellStyle name="Comma 4 2 2 2 3" xfId="15176"/>
    <cellStyle name="Comma 4 2 2 2 3 10" xfId="15177"/>
    <cellStyle name="Comma 4 2 2 2 3 11" xfId="15178"/>
    <cellStyle name="Comma 4 2 2 2 3 12" xfId="15179"/>
    <cellStyle name="Comma 4 2 2 2 3 13" xfId="15180"/>
    <cellStyle name="Comma 4 2 2 2 3 14" xfId="15181"/>
    <cellStyle name="Comma 4 2 2 2 3 15" xfId="15182"/>
    <cellStyle name="Comma 4 2 2 2 3 16" xfId="15183"/>
    <cellStyle name="Comma 4 2 2 2 3 17" xfId="15184"/>
    <cellStyle name="Comma 4 2 2 2 3 18" xfId="15185"/>
    <cellStyle name="Comma 4 2 2 2 3 19" xfId="15186"/>
    <cellStyle name="Comma 4 2 2 2 3 2" xfId="15187"/>
    <cellStyle name="Comma 4 2 2 2 3 2 10" xfId="15188"/>
    <cellStyle name="Comma 4 2 2 2 3 2 10 10" xfId="15189"/>
    <cellStyle name="Comma 4 2 2 2 3 2 10 11" xfId="15190"/>
    <cellStyle name="Comma 4 2 2 2 3 2 10 12" xfId="15191"/>
    <cellStyle name="Comma 4 2 2 2 3 2 10 13" xfId="15192"/>
    <cellStyle name="Comma 4 2 2 2 3 2 10 14" xfId="15193"/>
    <cellStyle name="Comma 4 2 2 2 3 2 10 15" xfId="15194"/>
    <cellStyle name="Comma 4 2 2 2 3 2 10 16" xfId="15195"/>
    <cellStyle name="Comma 4 2 2 2 3 2 10 17" xfId="15196"/>
    <cellStyle name="Comma 4 2 2 2 3 2 10 18" xfId="15197"/>
    <cellStyle name="Comma 4 2 2 2 3 2 10 19" xfId="15198"/>
    <cellStyle name="Comma 4 2 2 2 3 2 10 2" xfId="15199"/>
    <cellStyle name="Comma 4 2 2 2 3 2 10 20" xfId="15200"/>
    <cellStyle name="Comma 4 2 2 2 3 2 10 21" xfId="15201"/>
    <cellStyle name="Comma 4 2 2 2 3 2 10 22" xfId="15202"/>
    <cellStyle name="Comma 4 2 2 2 3 2 10 3" xfId="15203"/>
    <cellStyle name="Comma 4 2 2 2 3 2 10 4" xfId="15204"/>
    <cellStyle name="Comma 4 2 2 2 3 2 10 5" xfId="15205"/>
    <cellStyle name="Comma 4 2 2 2 3 2 10 6" xfId="15206"/>
    <cellStyle name="Comma 4 2 2 2 3 2 10 7" xfId="15207"/>
    <cellStyle name="Comma 4 2 2 2 3 2 10 8" xfId="15208"/>
    <cellStyle name="Comma 4 2 2 2 3 2 10 9" xfId="15209"/>
    <cellStyle name="Comma 4 2 2 2 3 2 11" xfId="15210"/>
    <cellStyle name="Comma 4 2 2 2 3 2 11 10" xfId="15211"/>
    <cellStyle name="Comma 4 2 2 2 3 2 11 11" xfId="15212"/>
    <cellStyle name="Comma 4 2 2 2 3 2 11 12" xfId="15213"/>
    <cellStyle name="Comma 4 2 2 2 3 2 11 13" xfId="15214"/>
    <cellStyle name="Comma 4 2 2 2 3 2 11 14" xfId="15215"/>
    <cellStyle name="Comma 4 2 2 2 3 2 11 15" xfId="15216"/>
    <cellStyle name="Comma 4 2 2 2 3 2 11 16" xfId="15217"/>
    <cellStyle name="Comma 4 2 2 2 3 2 11 17" xfId="15218"/>
    <cellStyle name="Comma 4 2 2 2 3 2 11 18" xfId="15219"/>
    <cellStyle name="Comma 4 2 2 2 3 2 11 19" xfId="15220"/>
    <cellStyle name="Comma 4 2 2 2 3 2 11 2" xfId="15221"/>
    <cellStyle name="Comma 4 2 2 2 3 2 11 20" xfId="15222"/>
    <cellStyle name="Comma 4 2 2 2 3 2 11 21" xfId="15223"/>
    <cellStyle name="Comma 4 2 2 2 3 2 11 22" xfId="15224"/>
    <cellStyle name="Comma 4 2 2 2 3 2 11 3" xfId="15225"/>
    <cellStyle name="Comma 4 2 2 2 3 2 11 4" xfId="15226"/>
    <cellStyle name="Comma 4 2 2 2 3 2 11 5" xfId="15227"/>
    <cellStyle name="Comma 4 2 2 2 3 2 11 6" xfId="15228"/>
    <cellStyle name="Comma 4 2 2 2 3 2 11 7" xfId="15229"/>
    <cellStyle name="Comma 4 2 2 2 3 2 11 8" xfId="15230"/>
    <cellStyle name="Comma 4 2 2 2 3 2 11 9" xfId="15231"/>
    <cellStyle name="Comma 4 2 2 2 3 2 12" xfId="15232"/>
    <cellStyle name="Comma 4 2 2 2 3 2 12 10" xfId="15233"/>
    <cellStyle name="Comma 4 2 2 2 3 2 12 11" xfId="15234"/>
    <cellStyle name="Comma 4 2 2 2 3 2 12 12" xfId="15235"/>
    <cellStyle name="Comma 4 2 2 2 3 2 12 13" xfId="15236"/>
    <cellStyle name="Comma 4 2 2 2 3 2 12 14" xfId="15237"/>
    <cellStyle name="Comma 4 2 2 2 3 2 12 15" xfId="15238"/>
    <cellStyle name="Comma 4 2 2 2 3 2 12 16" xfId="15239"/>
    <cellStyle name="Comma 4 2 2 2 3 2 12 17" xfId="15240"/>
    <cellStyle name="Comma 4 2 2 2 3 2 12 18" xfId="15241"/>
    <cellStyle name="Comma 4 2 2 2 3 2 12 19" xfId="15242"/>
    <cellStyle name="Comma 4 2 2 2 3 2 12 2" xfId="15243"/>
    <cellStyle name="Comma 4 2 2 2 3 2 12 20" xfId="15244"/>
    <cellStyle name="Comma 4 2 2 2 3 2 12 21" xfId="15245"/>
    <cellStyle name="Comma 4 2 2 2 3 2 12 22" xfId="15246"/>
    <cellStyle name="Comma 4 2 2 2 3 2 12 3" xfId="15247"/>
    <cellStyle name="Comma 4 2 2 2 3 2 12 4" xfId="15248"/>
    <cellStyle name="Comma 4 2 2 2 3 2 12 5" xfId="15249"/>
    <cellStyle name="Comma 4 2 2 2 3 2 12 6" xfId="15250"/>
    <cellStyle name="Comma 4 2 2 2 3 2 12 7" xfId="15251"/>
    <cellStyle name="Comma 4 2 2 2 3 2 12 8" xfId="15252"/>
    <cellStyle name="Comma 4 2 2 2 3 2 12 9" xfId="15253"/>
    <cellStyle name="Comma 4 2 2 2 3 2 13" xfId="15254"/>
    <cellStyle name="Comma 4 2 2 2 3 2 13 10" xfId="15255"/>
    <cellStyle name="Comma 4 2 2 2 3 2 13 11" xfId="15256"/>
    <cellStyle name="Comma 4 2 2 2 3 2 13 12" xfId="15257"/>
    <cellStyle name="Comma 4 2 2 2 3 2 13 13" xfId="15258"/>
    <cellStyle name="Comma 4 2 2 2 3 2 13 14" xfId="15259"/>
    <cellStyle name="Comma 4 2 2 2 3 2 13 15" xfId="15260"/>
    <cellStyle name="Comma 4 2 2 2 3 2 13 16" xfId="15261"/>
    <cellStyle name="Comma 4 2 2 2 3 2 13 17" xfId="15262"/>
    <cellStyle name="Comma 4 2 2 2 3 2 13 18" xfId="15263"/>
    <cellStyle name="Comma 4 2 2 2 3 2 13 19" xfId="15264"/>
    <cellStyle name="Comma 4 2 2 2 3 2 13 2" xfId="15265"/>
    <cellStyle name="Comma 4 2 2 2 3 2 13 20" xfId="15266"/>
    <cellStyle name="Comma 4 2 2 2 3 2 13 21" xfId="15267"/>
    <cellStyle name="Comma 4 2 2 2 3 2 13 22" xfId="15268"/>
    <cellStyle name="Comma 4 2 2 2 3 2 13 3" xfId="15269"/>
    <cellStyle name="Comma 4 2 2 2 3 2 13 4" xfId="15270"/>
    <cellStyle name="Comma 4 2 2 2 3 2 13 5" xfId="15271"/>
    <cellStyle name="Comma 4 2 2 2 3 2 13 6" xfId="15272"/>
    <cellStyle name="Comma 4 2 2 2 3 2 13 7" xfId="15273"/>
    <cellStyle name="Comma 4 2 2 2 3 2 13 8" xfId="15274"/>
    <cellStyle name="Comma 4 2 2 2 3 2 13 9" xfId="15275"/>
    <cellStyle name="Comma 4 2 2 2 3 2 14" xfId="15276"/>
    <cellStyle name="Comma 4 2 2 2 3 2 14 10" xfId="15277"/>
    <cellStyle name="Comma 4 2 2 2 3 2 14 11" xfId="15278"/>
    <cellStyle name="Comma 4 2 2 2 3 2 14 12" xfId="15279"/>
    <cellStyle name="Comma 4 2 2 2 3 2 14 13" xfId="15280"/>
    <cellStyle name="Comma 4 2 2 2 3 2 14 14" xfId="15281"/>
    <cellStyle name="Comma 4 2 2 2 3 2 14 15" xfId="15282"/>
    <cellStyle name="Comma 4 2 2 2 3 2 14 16" xfId="15283"/>
    <cellStyle name="Comma 4 2 2 2 3 2 14 17" xfId="15284"/>
    <cellStyle name="Comma 4 2 2 2 3 2 14 18" xfId="15285"/>
    <cellStyle name="Comma 4 2 2 2 3 2 14 19" xfId="15286"/>
    <cellStyle name="Comma 4 2 2 2 3 2 14 2" xfId="15287"/>
    <cellStyle name="Comma 4 2 2 2 3 2 14 20" xfId="15288"/>
    <cellStyle name="Comma 4 2 2 2 3 2 14 21" xfId="15289"/>
    <cellStyle name="Comma 4 2 2 2 3 2 14 22" xfId="15290"/>
    <cellStyle name="Comma 4 2 2 2 3 2 14 3" xfId="15291"/>
    <cellStyle name="Comma 4 2 2 2 3 2 14 4" xfId="15292"/>
    <cellStyle name="Comma 4 2 2 2 3 2 14 5" xfId="15293"/>
    <cellStyle name="Comma 4 2 2 2 3 2 14 6" xfId="15294"/>
    <cellStyle name="Comma 4 2 2 2 3 2 14 7" xfId="15295"/>
    <cellStyle name="Comma 4 2 2 2 3 2 14 8" xfId="15296"/>
    <cellStyle name="Comma 4 2 2 2 3 2 14 9" xfId="15297"/>
    <cellStyle name="Comma 4 2 2 2 3 2 15" xfId="15298"/>
    <cellStyle name="Comma 4 2 2 2 3 2 15 10" xfId="15299"/>
    <cellStyle name="Comma 4 2 2 2 3 2 15 11" xfId="15300"/>
    <cellStyle name="Comma 4 2 2 2 3 2 15 12" xfId="15301"/>
    <cellStyle name="Comma 4 2 2 2 3 2 15 13" xfId="15302"/>
    <cellStyle name="Comma 4 2 2 2 3 2 15 14" xfId="15303"/>
    <cellStyle name="Comma 4 2 2 2 3 2 15 15" xfId="15304"/>
    <cellStyle name="Comma 4 2 2 2 3 2 15 16" xfId="15305"/>
    <cellStyle name="Comma 4 2 2 2 3 2 15 17" xfId="15306"/>
    <cellStyle name="Comma 4 2 2 2 3 2 15 18" xfId="15307"/>
    <cellStyle name="Comma 4 2 2 2 3 2 15 19" xfId="15308"/>
    <cellStyle name="Comma 4 2 2 2 3 2 15 2" xfId="15309"/>
    <cellStyle name="Comma 4 2 2 2 3 2 15 20" xfId="15310"/>
    <cellStyle name="Comma 4 2 2 2 3 2 15 21" xfId="15311"/>
    <cellStyle name="Comma 4 2 2 2 3 2 15 22" xfId="15312"/>
    <cellStyle name="Comma 4 2 2 2 3 2 15 3" xfId="15313"/>
    <cellStyle name="Comma 4 2 2 2 3 2 15 4" xfId="15314"/>
    <cellStyle name="Comma 4 2 2 2 3 2 15 5" xfId="15315"/>
    <cellStyle name="Comma 4 2 2 2 3 2 15 6" xfId="15316"/>
    <cellStyle name="Comma 4 2 2 2 3 2 15 7" xfId="15317"/>
    <cellStyle name="Comma 4 2 2 2 3 2 15 8" xfId="15318"/>
    <cellStyle name="Comma 4 2 2 2 3 2 15 9" xfId="15319"/>
    <cellStyle name="Comma 4 2 2 2 3 2 16" xfId="15320"/>
    <cellStyle name="Comma 4 2 2 2 3 2 16 10" xfId="15321"/>
    <cellStyle name="Comma 4 2 2 2 3 2 16 11" xfId="15322"/>
    <cellStyle name="Comma 4 2 2 2 3 2 16 12" xfId="15323"/>
    <cellStyle name="Comma 4 2 2 2 3 2 16 13" xfId="15324"/>
    <cellStyle name="Comma 4 2 2 2 3 2 16 14" xfId="15325"/>
    <cellStyle name="Comma 4 2 2 2 3 2 16 15" xfId="15326"/>
    <cellStyle name="Comma 4 2 2 2 3 2 16 16" xfId="15327"/>
    <cellStyle name="Comma 4 2 2 2 3 2 16 17" xfId="15328"/>
    <cellStyle name="Comma 4 2 2 2 3 2 16 18" xfId="15329"/>
    <cellStyle name="Comma 4 2 2 2 3 2 16 19" xfId="15330"/>
    <cellStyle name="Comma 4 2 2 2 3 2 16 2" xfId="15331"/>
    <cellStyle name="Comma 4 2 2 2 3 2 16 20" xfId="15332"/>
    <cellStyle name="Comma 4 2 2 2 3 2 16 21" xfId="15333"/>
    <cellStyle name="Comma 4 2 2 2 3 2 16 22" xfId="15334"/>
    <cellStyle name="Comma 4 2 2 2 3 2 16 3" xfId="15335"/>
    <cellStyle name="Comma 4 2 2 2 3 2 16 4" xfId="15336"/>
    <cellStyle name="Comma 4 2 2 2 3 2 16 5" xfId="15337"/>
    <cellStyle name="Comma 4 2 2 2 3 2 16 6" xfId="15338"/>
    <cellStyle name="Comma 4 2 2 2 3 2 16 7" xfId="15339"/>
    <cellStyle name="Comma 4 2 2 2 3 2 16 8" xfId="15340"/>
    <cellStyle name="Comma 4 2 2 2 3 2 16 9" xfId="15341"/>
    <cellStyle name="Comma 4 2 2 2 3 2 17" xfId="15342"/>
    <cellStyle name="Comma 4 2 2 2 3 2 17 10" xfId="15343"/>
    <cellStyle name="Comma 4 2 2 2 3 2 17 11" xfId="15344"/>
    <cellStyle name="Comma 4 2 2 2 3 2 17 12" xfId="15345"/>
    <cellStyle name="Comma 4 2 2 2 3 2 17 13" xfId="15346"/>
    <cellStyle name="Comma 4 2 2 2 3 2 17 14" xfId="15347"/>
    <cellStyle name="Comma 4 2 2 2 3 2 17 15" xfId="15348"/>
    <cellStyle name="Comma 4 2 2 2 3 2 17 16" xfId="15349"/>
    <cellStyle name="Comma 4 2 2 2 3 2 17 17" xfId="15350"/>
    <cellStyle name="Comma 4 2 2 2 3 2 17 18" xfId="15351"/>
    <cellStyle name="Comma 4 2 2 2 3 2 17 19" xfId="15352"/>
    <cellStyle name="Comma 4 2 2 2 3 2 17 2" xfId="15353"/>
    <cellStyle name="Comma 4 2 2 2 3 2 17 20" xfId="15354"/>
    <cellStyle name="Comma 4 2 2 2 3 2 17 21" xfId="15355"/>
    <cellStyle name="Comma 4 2 2 2 3 2 17 22" xfId="15356"/>
    <cellStyle name="Comma 4 2 2 2 3 2 17 3" xfId="15357"/>
    <cellStyle name="Comma 4 2 2 2 3 2 17 4" xfId="15358"/>
    <cellStyle name="Comma 4 2 2 2 3 2 17 5" xfId="15359"/>
    <cellStyle name="Comma 4 2 2 2 3 2 17 6" xfId="15360"/>
    <cellStyle name="Comma 4 2 2 2 3 2 17 7" xfId="15361"/>
    <cellStyle name="Comma 4 2 2 2 3 2 17 8" xfId="15362"/>
    <cellStyle name="Comma 4 2 2 2 3 2 17 9" xfId="15363"/>
    <cellStyle name="Comma 4 2 2 2 3 2 18" xfId="15364"/>
    <cellStyle name="Comma 4 2 2 2 3 2 18 10" xfId="15365"/>
    <cellStyle name="Comma 4 2 2 2 3 2 18 11" xfId="15366"/>
    <cellStyle name="Comma 4 2 2 2 3 2 18 12" xfId="15367"/>
    <cellStyle name="Comma 4 2 2 2 3 2 18 13" xfId="15368"/>
    <cellStyle name="Comma 4 2 2 2 3 2 18 14" xfId="15369"/>
    <cellStyle name="Comma 4 2 2 2 3 2 18 15" xfId="15370"/>
    <cellStyle name="Comma 4 2 2 2 3 2 18 16" xfId="15371"/>
    <cellStyle name="Comma 4 2 2 2 3 2 18 17" xfId="15372"/>
    <cellStyle name="Comma 4 2 2 2 3 2 18 18" xfId="15373"/>
    <cellStyle name="Comma 4 2 2 2 3 2 18 19" xfId="15374"/>
    <cellStyle name="Comma 4 2 2 2 3 2 18 2" xfId="15375"/>
    <cellStyle name="Comma 4 2 2 2 3 2 18 20" xfId="15376"/>
    <cellStyle name="Comma 4 2 2 2 3 2 18 21" xfId="15377"/>
    <cellStyle name="Comma 4 2 2 2 3 2 18 22" xfId="15378"/>
    <cellStyle name="Comma 4 2 2 2 3 2 18 3" xfId="15379"/>
    <cellStyle name="Comma 4 2 2 2 3 2 18 4" xfId="15380"/>
    <cellStyle name="Comma 4 2 2 2 3 2 18 5" xfId="15381"/>
    <cellStyle name="Comma 4 2 2 2 3 2 18 6" xfId="15382"/>
    <cellStyle name="Comma 4 2 2 2 3 2 18 7" xfId="15383"/>
    <cellStyle name="Comma 4 2 2 2 3 2 18 8" xfId="15384"/>
    <cellStyle name="Comma 4 2 2 2 3 2 18 9" xfId="15385"/>
    <cellStyle name="Comma 4 2 2 2 3 2 19" xfId="15386"/>
    <cellStyle name="Comma 4 2 2 2 3 2 19 10" xfId="15387"/>
    <cellStyle name="Comma 4 2 2 2 3 2 19 11" xfId="15388"/>
    <cellStyle name="Comma 4 2 2 2 3 2 19 12" xfId="15389"/>
    <cellStyle name="Comma 4 2 2 2 3 2 19 13" xfId="15390"/>
    <cellStyle name="Comma 4 2 2 2 3 2 19 14" xfId="15391"/>
    <cellStyle name="Comma 4 2 2 2 3 2 19 15" xfId="15392"/>
    <cellStyle name="Comma 4 2 2 2 3 2 19 16" xfId="15393"/>
    <cellStyle name="Comma 4 2 2 2 3 2 19 17" xfId="15394"/>
    <cellStyle name="Comma 4 2 2 2 3 2 19 18" xfId="15395"/>
    <cellStyle name="Comma 4 2 2 2 3 2 19 19" xfId="15396"/>
    <cellStyle name="Comma 4 2 2 2 3 2 19 2" xfId="15397"/>
    <cellStyle name="Comma 4 2 2 2 3 2 19 20" xfId="15398"/>
    <cellStyle name="Comma 4 2 2 2 3 2 19 21" xfId="15399"/>
    <cellStyle name="Comma 4 2 2 2 3 2 19 22" xfId="15400"/>
    <cellStyle name="Comma 4 2 2 2 3 2 19 3" xfId="15401"/>
    <cellStyle name="Comma 4 2 2 2 3 2 19 4" xfId="15402"/>
    <cellStyle name="Comma 4 2 2 2 3 2 19 5" xfId="15403"/>
    <cellStyle name="Comma 4 2 2 2 3 2 19 6" xfId="15404"/>
    <cellStyle name="Comma 4 2 2 2 3 2 19 7" xfId="15405"/>
    <cellStyle name="Comma 4 2 2 2 3 2 19 8" xfId="15406"/>
    <cellStyle name="Comma 4 2 2 2 3 2 19 9" xfId="15407"/>
    <cellStyle name="Comma 4 2 2 2 3 2 2" xfId="15408"/>
    <cellStyle name="Comma 4 2 2 2 3 2 20" xfId="15409"/>
    <cellStyle name="Comma 4 2 2 2 3 2 21" xfId="15410"/>
    <cellStyle name="Comma 4 2 2 2 3 2 22" xfId="15411"/>
    <cellStyle name="Comma 4 2 2 2 3 2 23" xfId="15412"/>
    <cellStyle name="Comma 4 2 2 2 3 2 24" xfId="15413"/>
    <cellStyle name="Comma 4 2 2 2 3 2 25" xfId="15414"/>
    <cellStyle name="Comma 4 2 2 2 3 2 26" xfId="15415"/>
    <cellStyle name="Comma 4 2 2 2 3 2 27" xfId="15416"/>
    <cellStyle name="Comma 4 2 2 2 3 2 28" xfId="15417"/>
    <cellStyle name="Comma 4 2 2 2 3 2 29" xfId="15418"/>
    <cellStyle name="Comma 4 2 2 2 3 2 3" xfId="15419"/>
    <cellStyle name="Comma 4 2 2 2 3 2 30" xfId="15420"/>
    <cellStyle name="Comma 4 2 2 2 3 2 31" xfId="15421"/>
    <cellStyle name="Comma 4 2 2 2 3 2 32" xfId="15422"/>
    <cellStyle name="Comma 4 2 2 2 3 2 33" xfId="15423"/>
    <cellStyle name="Comma 4 2 2 2 3 2 34" xfId="15424"/>
    <cellStyle name="Comma 4 2 2 2 3 2 35" xfId="15425"/>
    <cellStyle name="Comma 4 2 2 2 3 2 36" xfId="15426"/>
    <cellStyle name="Comma 4 2 2 2 3 2 37" xfId="15427"/>
    <cellStyle name="Comma 4 2 2 2 3 2 38" xfId="15428"/>
    <cellStyle name="Comma 4 2 2 2 3 2 39" xfId="15429"/>
    <cellStyle name="Comma 4 2 2 2 3 2 4" xfId="15430"/>
    <cellStyle name="Comma 4 2 2 2 3 2 40" xfId="15431"/>
    <cellStyle name="Comma 4 2 2 2 3 2 5" xfId="15432"/>
    <cellStyle name="Comma 4 2 2 2 3 2 6" xfId="15433"/>
    <cellStyle name="Comma 4 2 2 2 3 2 7" xfId="15434"/>
    <cellStyle name="Comma 4 2 2 2 3 2 8" xfId="15435"/>
    <cellStyle name="Comma 4 2 2 2 3 2 9" xfId="15436"/>
    <cellStyle name="Comma 4 2 2 2 3 2 9 10" xfId="15437"/>
    <cellStyle name="Comma 4 2 2 2 3 2 9 11" xfId="15438"/>
    <cellStyle name="Comma 4 2 2 2 3 2 9 12" xfId="15439"/>
    <cellStyle name="Comma 4 2 2 2 3 2 9 13" xfId="15440"/>
    <cellStyle name="Comma 4 2 2 2 3 2 9 14" xfId="15441"/>
    <cellStyle name="Comma 4 2 2 2 3 2 9 15" xfId="15442"/>
    <cellStyle name="Comma 4 2 2 2 3 2 9 16" xfId="15443"/>
    <cellStyle name="Comma 4 2 2 2 3 2 9 17" xfId="15444"/>
    <cellStyle name="Comma 4 2 2 2 3 2 9 18" xfId="15445"/>
    <cellStyle name="Comma 4 2 2 2 3 2 9 19" xfId="15446"/>
    <cellStyle name="Comma 4 2 2 2 3 2 9 2" xfId="15447"/>
    <cellStyle name="Comma 4 2 2 2 3 2 9 20" xfId="15448"/>
    <cellStyle name="Comma 4 2 2 2 3 2 9 21" xfId="15449"/>
    <cellStyle name="Comma 4 2 2 2 3 2 9 22" xfId="15450"/>
    <cellStyle name="Comma 4 2 2 2 3 2 9 3" xfId="15451"/>
    <cellStyle name="Comma 4 2 2 2 3 2 9 4" xfId="15452"/>
    <cellStyle name="Comma 4 2 2 2 3 2 9 5" xfId="15453"/>
    <cellStyle name="Comma 4 2 2 2 3 2 9 6" xfId="15454"/>
    <cellStyle name="Comma 4 2 2 2 3 2 9 7" xfId="15455"/>
    <cellStyle name="Comma 4 2 2 2 3 2 9 8" xfId="15456"/>
    <cellStyle name="Comma 4 2 2 2 3 2 9 9" xfId="15457"/>
    <cellStyle name="Comma 4 2 2 2 3 20" xfId="15458"/>
    <cellStyle name="Comma 4 2 2 2 3 21" xfId="15459"/>
    <cellStyle name="Comma 4 2 2 2 3 22" xfId="15460"/>
    <cellStyle name="Comma 4 2 2 2 3 23" xfId="15461"/>
    <cellStyle name="Comma 4 2 2 2 3 24" xfId="15462"/>
    <cellStyle name="Comma 4 2 2 2 3 25" xfId="15463"/>
    <cellStyle name="Comma 4 2 2 2 3 26" xfId="15464"/>
    <cellStyle name="Comma 4 2 2 2 3 27" xfId="15465"/>
    <cellStyle name="Comma 4 2 2 2 3 28" xfId="15466"/>
    <cellStyle name="Comma 4 2 2 2 3 29" xfId="15467"/>
    <cellStyle name="Comma 4 2 2 2 3 3" xfId="15468"/>
    <cellStyle name="Comma 4 2 2 2 3 30" xfId="15469"/>
    <cellStyle name="Comma 4 2 2 2 3 31" xfId="15470"/>
    <cellStyle name="Comma 4 2 2 2 3 32" xfId="15471"/>
    <cellStyle name="Comma 4 2 2 2 3 33" xfId="15472"/>
    <cellStyle name="Comma 4 2 2 2 3 34" xfId="15473"/>
    <cellStyle name="Comma 4 2 2 2 3 35" xfId="15474"/>
    <cellStyle name="Comma 4 2 2 2 3 36" xfId="15475"/>
    <cellStyle name="Comma 4 2 2 2 3 37" xfId="15476"/>
    <cellStyle name="Comma 4 2 2 2 3 38" xfId="15477"/>
    <cellStyle name="Comma 4 2 2 2 3 39" xfId="15478"/>
    <cellStyle name="Comma 4 2 2 2 3 4" xfId="15479"/>
    <cellStyle name="Comma 4 2 2 2 3 40" xfId="15480"/>
    <cellStyle name="Comma 4 2 2 2 3 5" xfId="15481"/>
    <cellStyle name="Comma 4 2 2 2 3 6" xfId="15482"/>
    <cellStyle name="Comma 4 2 2 2 3 7" xfId="15483"/>
    <cellStyle name="Comma 4 2 2 2 3 8" xfId="15484"/>
    <cellStyle name="Comma 4 2 2 2 3 9" xfId="15485"/>
    <cellStyle name="Comma 4 2 2 2 30" xfId="15486"/>
    <cellStyle name="Comma 4 2 2 2 31" xfId="15487"/>
    <cellStyle name="Comma 4 2 2 2 32" xfId="15488"/>
    <cellStyle name="Comma 4 2 2 2 33" xfId="15489"/>
    <cellStyle name="Comma 4 2 2 2 34" xfId="15490"/>
    <cellStyle name="Comma 4 2 2 2 35" xfId="15491"/>
    <cellStyle name="Comma 4 2 2 2 36" xfId="15492"/>
    <cellStyle name="Comma 4 2 2 2 37" xfId="15493"/>
    <cellStyle name="Comma 4 2 2 2 38" xfId="15494"/>
    <cellStyle name="Comma 4 2 2 2 39" xfId="15495"/>
    <cellStyle name="Comma 4 2 2 2 4" xfId="15496"/>
    <cellStyle name="Comma 4 2 2 2 4 10" xfId="15497"/>
    <cellStyle name="Comma 4 2 2 2 4 10 10" xfId="15498"/>
    <cellStyle name="Comma 4 2 2 2 4 10 11" xfId="15499"/>
    <cellStyle name="Comma 4 2 2 2 4 10 12" xfId="15500"/>
    <cellStyle name="Comma 4 2 2 2 4 10 13" xfId="15501"/>
    <cellStyle name="Comma 4 2 2 2 4 10 14" xfId="15502"/>
    <cellStyle name="Comma 4 2 2 2 4 10 15" xfId="15503"/>
    <cellStyle name="Comma 4 2 2 2 4 10 16" xfId="15504"/>
    <cellStyle name="Comma 4 2 2 2 4 10 17" xfId="15505"/>
    <cellStyle name="Comma 4 2 2 2 4 10 18" xfId="15506"/>
    <cellStyle name="Comma 4 2 2 2 4 10 19" xfId="15507"/>
    <cellStyle name="Comma 4 2 2 2 4 10 2" xfId="15508"/>
    <cellStyle name="Comma 4 2 2 2 4 10 20" xfId="15509"/>
    <cellStyle name="Comma 4 2 2 2 4 10 21" xfId="15510"/>
    <cellStyle name="Comma 4 2 2 2 4 10 22" xfId="15511"/>
    <cellStyle name="Comma 4 2 2 2 4 10 3" xfId="15512"/>
    <cellStyle name="Comma 4 2 2 2 4 10 4" xfId="15513"/>
    <cellStyle name="Comma 4 2 2 2 4 10 5" xfId="15514"/>
    <cellStyle name="Comma 4 2 2 2 4 10 6" xfId="15515"/>
    <cellStyle name="Comma 4 2 2 2 4 10 7" xfId="15516"/>
    <cellStyle name="Comma 4 2 2 2 4 10 8" xfId="15517"/>
    <cellStyle name="Comma 4 2 2 2 4 10 9" xfId="15518"/>
    <cellStyle name="Comma 4 2 2 2 4 11" xfId="15519"/>
    <cellStyle name="Comma 4 2 2 2 4 11 10" xfId="15520"/>
    <cellStyle name="Comma 4 2 2 2 4 11 11" xfId="15521"/>
    <cellStyle name="Comma 4 2 2 2 4 11 12" xfId="15522"/>
    <cellStyle name="Comma 4 2 2 2 4 11 13" xfId="15523"/>
    <cellStyle name="Comma 4 2 2 2 4 11 14" xfId="15524"/>
    <cellStyle name="Comma 4 2 2 2 4 11 15" xfId="15525"/>
    <cellStyle name="Comma 4 2 2 2 4 11 16" xfId="15526"/>
    <cellStyle name="Comma 4 2 2 2 4 11 17" xfId="15527"/>
    <cellStyle name="Comma 4 2 2 2 4 11 18" xfId="15528"/>
    <cellStyle name="Comma 4 2 2 2 4 11 19" xfId="15529"/>
    <cellStyle name="Comma 4 2 2 2 4 11 2" xfId="15530"/>
    <cellStyle name="Comma 4 2 2 2 4 11 20" xfId="15531"/>
    <cellStyle name="Comma 4 2 2 2 4 11 21" xfId="15532"/>
    <cellStyle name="Comma 4 2 2 2 4 11 22" xfId="15533"/>
    <cellStyle name="Comma 4 2 2 2 4 11 3" xfId="15534"/>
    <cellStyle name="Comma 4 2 2 2 4 11 4" xfId="15535"/>
    <cellStyle name="Comma 4 2 2 2 4 11 5" xfId="15536"/>
    <cellStyle name="Comma 4 2 2 2 4 11 6" xfId="15537"/>
    <cellStyle name="Comma 4 2 2 2 4 11 7" xfId="15538"/>
    <cellStyle name="Comma 4 2 2 2 4 11 8" xfId="15539"/>
    <cellStyle name="Comma 4 2 2 2 4 11 9" xfId="15540"/>
    <cellStyle name="Comma 4 2 2 2 4 12" xfId="15541"/>
    <cellStyle name="Comma 4 2 2 2 4 12 10" xfId="15542"/>
    <cellStyle name="Comma 4 2 2 2 4 12 11" xfId="15543"/>
    <cellStyle name="Comma 4 2 2 2 4 12 12" xfId="15544"/>
    <cellStyle name="Comma 4 2 2 2 4 12 13" xfId="15545"/>
    <cellStyle name="Comma 4 2 2 2 4 12 14" xfId="15546"/>
    <cellStyle name="Comma 4 2 2 2 4 12 15" xfId="15547"/>
    <cellStyle name="Comma 4 2 2 2 4 12 16" xfId="15548"/>
    <cellStyle name="Comma 4 2 2 2 4 12 17" xfId="15549"/>
    <cellStyle name="Comma 4 2 2 2 4 12 18" xfId="15550"/>
    <cellStyle name="Comma 4 2 2 2 4 12 19" xfId="15551"/>
    <cellStyle name="Comma 4 2 2 2 4 12 2" xfId="15552"/>
    <cellStyle name="Comma 4 2 2 2 4 12 20" xfId="15553"/>
    <cellStyle name="Comma 4 2 2 2 4 12 21" xfId="15554"/>
    <cellStyle name="Comma 4 2 2 2 4 12 22" xfId="15555"/>
    <cellStyle name="Comma 4 2 2 2 4 12 3" xfId="15556"/>
    <cellStyle name="Comma 4 2 2 2 4 12 4" xfId="15557"/>
    <cellStyle name="Comma 4 2 2 2 4 12 5" xfId="15558"/>
    <cellStyle name="Comma 4 2 2 2 4 12 6" xfId="15559"/>
    <cellStyle name="Comma 4 2 2 2 4 12 7" xfId="15560"/>
    <cellStyle name="Comma 4 2 2 2 4 12 8" xfId="15561"/>
    <cellStyle name="Comma 4 2 2 2 4 12 9" xfId="15562"/>
    <cellStyle name="Comma 4 2 2 2 4 13" xfId="15563"/>
    <cellStyle name="Comma 4 2 2 2 4 14" xfId="15564"/>
    <cellStyle name="Comma 4 2 2 2 4 15" xfId="15565"/>
    <cellStyle name="Comma 4 2 2 2 4 16" xfId="15566"/>
    <cellStyle name="Comma 4 2 2 2 4 17" xfId="15567"/>
    <cellStyle name="Comma 4 2 2 2 4 18" xfId="15568"/>
    <cellStyle name="Comma 4 2 2 2 4 19" xfId="15569"/>
    <cellStyle name="Comma 4 2 2 2 4 2" xfId="15570"/>
    <cellStyle name="Comma 4 2 2 2 4 2 10" xfId="15571"/>
    <cellStyle name="Comma 4 2 2 2 4 2 11" xfId="15572"/>
    <cellStyle name="Comma 4 2 2 2 4 2 12" xfId="15573"/>
    <cellStyle name="Comma 4 2 2 2 4 2 13" xfId="15574"/>
    <cellStyle name="Comma 4 2 2 2 4 2 14" xfId="15575"/>
    <cellStyle name="Comma 4 2 2 2 4 2 15" xfId="15576"/>
    <cellStyle name="Comma 4 2 2 2 4 2 16" xfId="15577"/>
    <cellStyle name="Comma 4 2 2 2 4 2 17" xfId="15578"/>
    <cellStyle name="Comma 4 2 2 2 4 2 18" xfId="15579"/>
    <cellStyle name="Comma 4 2 2 2 4 2 19" xfId="15580"/>
    <cellStyle name="Comma 4 2 2 2 4 2 2" xfId="15581"/>
    <cellStyle name="Comma 4 2 2 2 4 2 20" xfId="15582"/>
    <cellStyle name="Comma 4 2 2 2 4 2 21" xfId="15583"/>
    <cellStyle name="Comma 4 2 2 2 4 2 22" xfId="15584"/>
    <cellStyle name="Comma 4 2 2 2 4 2 3" xfId="15585"/>
    <cellStyle name="Comma 4 2 2 2 4 2 4" xfId="15586"/>
    <cellStyle name="Comma 4 2 2 2 4 2 5" xfId="15587"/>
    <cellStyle name="Comma 4 2 2 2 4 2 6" xfId="15588"/>
    <cellStyle name="Comma 4 2 2 2 4 2 7" xfId="15589"/>
    <cellStyle name="Comma 4 2 2 2 4 2 8" xfId="15590"/>
    <cellStyle name="Comma 4 2 2 2 4 2 9" xfId="15591"/>
    <cellStyle name="Comma 4 2 2 2 4 20" xfId="15592"/>
    <cellStyle name="Comma 4 2 2 2 4 21" xfId="15593"/>
    <cellStyle name="Comma 4 2 2 2 4 22" xfId="15594"/>
    <cellStyle name="Comma 4 2 2 2 4 23" xfId="15595"/>
    <cellStyle name="Comma 4 2 2 2 4 24" xfId="15596"/>
    <cellStyle name="Comma 4 2 2 2 4 25" xfId="15597"/>
    <cellStyle name="Comma 4 2 2 2 4 26" xfId="15598"/>
    <cellStyle name="Comma 4 2 2 2 4 27" xfId="15599"/>
    <cellStyle name="Comma 4 2 2 2 4 28" xfId="15600"/>
    <cellStyle name="Comma 4 2 2 2 4 29" xfId="15601"/>
    <cellStyle name="Comma 4 2 2 2 4 3" xfId="15602"/>
    <cellStyle name="Comma 4 2 2 2 4 3 10" xfId="15603"/>
    <cellStyle name="Comma 4 2 2 2 4 3 11" xfId="15604"/>
    <cellStyle name="Comma 4 2 2 2 4 3 12" xfId="15605"/>
    <cellStyle name="Comma 4 2 2 2 4 3 13" xfId="15606"/>
    <cellStyle name="Comma 4 2 2 2 4 3 14" xfId="15607"/>
    <cellStyle name="Comma 4 2 2 2 4 3 15" xfId="15608"/>
    <cellStyle name="Comma 4 2 2 2 4 3 16" xfId="15609"/>
    <cellStyle name="Comma 4 2 2 2 4 3 17" xfId="15610"/>
    <cellStyle name="Comma 4 2 2 2 4 3 18" xfId="15611"/>
    <cellStyle name="Comma 4 2 2 2 4 3 19" xfId="15612"/>
    <cellStyle name="Comma 4 2 2 2 4 3 2" xfId="15613"/>
    <cellStyle name="Comma 4 2 2 2 4 3 20" xfId="15614"/>
    <cellStyle name="Comma 4 2 2 2 4 3 21" xfId="15615"/>
    <cellStyle name="Comma 4 2 2 2 4 3 22" xfId="15616"/>
    <cellStyle name="Comma 4 2 2 2 4 3 3" xfId="15617"/>
    <cellStyle name="Comma 4 2 2 2 4 3 4" xfId="15618"/>
    <cellStyle name="Comma 4 2 2 2 4 3 5" xfId="15619"/>
    <cellStyle name="Comma 4 2 2 2 4 3 6" xfId="15620"/>
    <cellStyle name="Comma 4 2 2 2 4 3 7" xfId="15621"/>
    <cellStyle name="Comma 4 2 2 2 4 3 8" xfId="15622"/>
    <cellStyle name="Comma 4 2 2 2 4 3 9" xfId="15623"/>
    <cellStyle name="Comma 4 2 2 2 4 30" xfId="15624"/>
    <cellStyle name="Comma 4 2 2 2 4 31" xfId="15625"/>
    <cellStyle name="Comma 4 2 2 2 4 32" xfId="15626"/>
    <cellStyle name="Comma 4 2 2 2 4 33" xfId="15627"/>
    <cellStyle name="Comma 4 2 2 2 4 4" xfId="15628"/>
    <cellStyle name="Comma 4 2 2 2 4 4 10" xfId="15629"/>
    <cellStyle name="Comma 4 2 2 2 4 4 11" xfId="15630"/>
    <cellStyle name="Comma 4 2 2 2 4 4 12" xfId="15631"/>
    <cellStyle name="Comma 4 2 2 2 4 4 13" xfId="15632"/>
    <cellStyle name="Comma 4 2 2 2 4 4 14" xfId="15633"/>
    <cellStyle name="Comma 4 2 2 2 4 4 15" xfId="15634"/>
    <cellStyle name="Comma 4 2 2 2 4 4 16" xfId="15635"/>
    <cellStyle name="Comma 4 2 2 2 4 4 17" xfId="15636"/>
    <cellStyle name="Comma 4 2 2 2 4 4 18" xfId="15637"/>
    <cellStyle name="Comma 4 2 2 2 4 4 19" xfId="15638"/>
    <cellStyle name="Comma 4 2 2 2 4 4 2" xfId="15639"/>
    <cellStyle name="Comma 4 2 2 2 4 4 20" xfId="15640"/>
    <cellStyle name="Comma 4 2 2 2 4 4 21" xfId="15641"/>
    <cellStyle name="Comma 4 2 2 2 4 4 22" xfId="15642"/>
    <cellStyle name="Comma 4 2 2 2 4 4 3" xfId="15643"/>
    <cellStyle name="Comma 4 2 2 2 4 4 4" xfId="15644"/>
    <cellStyle name="Comma 4 2 2 2 4 4 5" xfId="15645"/>
    <cellStyle name="Comma 4 2 2 2 4 4 6" xfId="15646"/>
    <cellStyle name="Comma 4 2 2 2 4 4 7" xfId="15647"/>
    <cellStyle name="Comma 4 2 2 2 4 4 8" xfId="15648"/>
    <cellStyle name="Comma 4 2 2 2 4 4 9" xfId="15649"/>
    <cellStyle name="Comma 4 2 2 2 4 5" xfId="15650"/>
    <cellStyle name="Comma 4 2 2 2 4 5 10" xfId="15651"/>
    <cellStyle name="Comma 4 2 2 2 4 5 11" xfId="15652"/>
    <cellStyle name="Comma 4 2 2 2 4 5 12" xfId="15653"/>
    <cellStyle name="Comma 4 2 2 2 4 5 13" xfId="15654"/>
    <cellStyle name="Comma 4 2 2 2 4 5 14" xfId="15655"/>
    <cellStyle name="Comma 4 2 2 2 4 5 15" xfId="15656"/>
    <cellStyle name="Comma 4 2 2 2 4 5 16" xfId="15657"/>
    <cellStyle name="Comma 4 2 2 2 4 5 17" xfId="15658"/>
    <cellStyle name="Comma 4 2 2 2 4 5 18" xfId="15659"/>
    <cellStyle name="Comma 4 2 2 2 4 5 19" xfId="15660"/>
    <cellStyle name="Comma 4 2 2 2 4 5 2" xfId="15661"/>
    <cellStyle name="Comma 4 2 2 2 4 5 20" xfId="15662"/>
    <cellStyle name="Comma 4 2 2 2 4 5 21" xfId="15663"/>
    <cellStyle name="Comma 4 2 2 2 4 5 22" xfId="15664"/>
    <cellStyle name="Comma 4 2 2 2 4 5 3" xfId="15665"/>
    <cellStyle name="Comma 4 2 2 2 4 5 4" xfId="15666"/>
    <cellStyle name="Comma 4 2 2 2 4 5 5" xfId="15667"/>
    <cellStyle name="Comma 4 2 2 2 4 5 6" xfId="15668"/>
    <cellStyle name="Comma 4 2 2 2 4 5 7" xfId="15669"/>
    <cellStyle name="Comma 4 2 2 2 4 5 8" xfId="15670"/>
    <cellStyle name="Comma 4 2 2 2 4 5 9" xfId="15671"/>
    <cellStyle name="Comma 4 2 2 2 4 6" xfId="15672"/>
    <cellStyle name="Comma 4 2 2 2 4 6 10" xfId="15673"/>
    <cellStyle name="Comma 4 2 2 2 4 6 11" xfId="15674"/>
    <cellStyle name="Comma 4 2 2 2 4 6 12" xfId="15675"/>
    <cellStyle name="Comma 4 2 2 2 4 6 13" xfId="15676"/>
    <cellStyle name="Comma 4 2 2 2 4 6 14" xfId="15677"/>
    <cellStyle name="Comma 4 2 2 2 4 6 15" xfId="15678"/>
    <cellStyle name="Comma 4 2 2 2 4 6 16" xfId="15679"/>
    <cellStyle name="Comma 4 2 2 2 4 6 17" xfId="15680"/>
    <cellStyle name="Comma 4 2 2 2 4 6 18" xfId="15681"/>
    <cellStyle name="Comma 4 2 2 2 4 6 19" xfId="15682"/>
    <cellStyle name="Comma 4 2 2 2 4 6 2" xfId="15683"/>
    <cellStyle name="Comma 4 2 2 2 4 6 20" xfId="15684"/>
    <cellStyle name="Comma 4 2 2 2 4 6 21" xfId="15685"/>
    <cellStyle name="Comma 4 2 2 2 4 6 22" xfId="15686"/>
    <cellStyle name="Comma 4 2 2 2 4 6 3" xfId="15687"/>
    <cellStyle name="Comma 4 2 2 2 4 6 4" xfId="15688"/>
    <cellStyle name="Comma 4 2 2 2 4 6 5" xfId="15689"/>
    <cellStyle name="Comma 4 2 2 2 4 6 6" xfId="15690"/>
    <cellStyle name="Comma 4 2 2 2 4 6 7" xfId="15691"/>
    <cellStyle name="Comma 4 2 2 2 4 6 8" xfId="15692"/>
    <cellStyle name="Comma 4 2 2 2 4 6 9" xfId="15693"/>
    <cellStyle name="Comma 4 2 2 2 4 7" xfId="15694"/>
    <cellStyle name="Comma 4 2 2 2 4 7 10" xfId="15695"/>
    <cellStyle name="Comma 4 2 2 2 4 7 11" xfId="15696"/>
    <cellStyle name="Comma 4 2 2 2 4 7 12" xfId="15697"/>
    <cellStyle name="Comma 4 2 2 2 4 7 13" xfId="15698"/>
    <cellStyle name="Comma 4 2 2 2 4 7 14" xfId="15699"/>
    <cellStyle name="Comma 4 2 2 2 4 7 15" xfId="15700"/>
    <cellStyle name="Comma 4 2 2 2 4 7 16" xfId="15701"/>
    <cellStyle name="Comma 4 2 2 2 4 7 17" xfId="15702"/>
    <cellStyle name="Comma 4 2 2 2 4 7 18" xfId="15703"/>
    <cellStyle name="Comma 4 2 2 2 4 7 19" xfId="15704"/>
    <cellStyle name="Comma 4 2 2 2 4 7 2" xfId="15705"/>
    <cellStyle name="Comma 4 2 2 2 4 7 20" xfId="15706"/>
    <cellStyle name="Comma 4 2 2 2 4 7 21" xfId="15707"/>
    <cellStyle name="Comma 4 2 2 2 4 7 22" xfId="15708"/>
    <cellStyle name="Comma 4 2 2 2 4 7 3" xfId="15709"/>
    <cellStyle name="Comma 4 2 2 2 4 7 4" xfId="15710"/>
    <cellStyle name="Comma 4 2 2 2 4 7 5" xfId="15711"/>
    <cellStyle name="Comma 4 2 2 2 4 7 6" xfId="15712"/>
    <cellStyle name="Comma 4 2 2 2 4 7 7" xfId="15713"/>
    <cellStyle name="Comma 4 2 2 2 4 7 8" xfId="15714"/>
    <cellStyle name="Comma 4 2 2 2 4 7 9" xfId="15715"/>
    <cellStyle name="Comma 4 2 2 2 4 8" xfId="15716"/>
    <cellStyle name="Comma 4 2 2 2 4 8 10" xfId="15717"/>
    <cellStyle name="Comma 4 2 2 2 4 8 11" xfId="15718"/>
    <cellStyle name="Comma 4 2 2 2 4 8 12" xfId="15719"/>
    <cellStyle name="Comma 4 2 2 2 4 8 13" xfId="15720"/>
    <cellStyle name="Comma 4 2 2 2 4 8 14" xfId="15721"/>
    <cellStyle name="Comma 4 2 2 2 4 8 15" xfId="15722"/>
    <cellStyle name="Comma 4 2 2 2 4 8 16" xfId="15723"/>
    <cellStyle name="Comma 4 2 2 2 4 8 17" xfId="15724"/>
    <cellStyle name="Comma 4 2 2 2 4 8 18" xfId="15725"/>
    <cellStyle name="Comma 4 2 2 2 4 8 19" xfId="15726"/>
    <cellStyle name="Comma 4 2 2 2 4 8 2" xfId="15727"/>
    <cellStyle name="Comma 4 2 2 2 4 8 20" xfId="15728"/>
    <cellStyle name="Comma 4 2 2 2 4 8 21" xfId="15729"/>
    <cellStyle name="Comma 4 2 2 2 4 8 22" xfId="15730"/>
    <cellStyle name="Comma 4 2 2 2 4 8 3" xfId="15731"/>
    <cellStyle name="Comma 4 2 2 2 4 8 4" xfId="15732"/>
    <cellStyle name="Comma 4 2 2 2 4 8 5" xfId="15733"/>
    <cellStyle name="Comma 4 2 2 2 4 8 6" xfId="15734"/>
    <cellStyle name="Comma 4 2 2 2 4 8 7" xfId="15735"/>
    <cellStyle name="Comma 4 2 2 2 4 8 8" xfId="15736"/>
    <cellStyle name="Comma 4 2 2 2 4 8 9" xfId="15737"/>
    <cellStyle name="Comma 4 2 2 2 4 9" xfId="15738"/>
    <cellStyle name="Comma 4 2 2 2 4 9 10" xfId="15739"/>
    <cellStyle name="Comma 4 2 2 2 4 9 11" xfId="15740"/>
    <cellStyle name="Comma 4 2 2 2 4 9 12" xfId="15741"/>
    <cellStyle name="Comma 4 2 2 2 4 9 13" xfId="15742"/>
    <cellStyle name="Comma 4 2 2 2 4 9 14" xfId="15743"/>
    <cellStyle name="Comma 4 2 2 2 4 9 15" xfId="15744"/>
    <cellStyle name="Comma 4 2 2 2 4 9 16" xfId="15745"/>
    <cellStyle name="Comma 4 2 2 2 4 9 17" xfId="15746"/>
    <cellStyle name="Comma 4 2 2 2 4 9 18" xfId="15747"/>
    <cellStyle name="Comma 4 2 2 2 4 9 19" xfId="15748"/>
    <cellStyle name="Comma 4 2 2 2 4 9 2" xfId="15749"/>
    <cellStyle name="Comma 4 2 2 2 4 9 20" xfId="15750"/>
    <cellStyle name="Comma 4 2 2 2 4 9 21" xfId="15751"/>
    <cellStyle name="Comma 4 2 2 2 4 9 22" xfId="15752"/>
    <cellStyle name="Comma 4 2 2 2 4 9 3" xfId="15753"/>
    <cellStyle name="Comma 4 2 2 2 4 9 4" xfId="15754"/>
    <cellStyle name="Comma 4 2 2 2 4 9 5" xfId="15755"/>
    <cellStyle name="Comma 4 2 2 2 4 9 6" xfId="15756"/>
    <cellStyle name="Comma 4 2 2 2 4 9 7" xfId="15757"/>
    <cellStyle name="Comma 4 2 2 2 4 9 8" xfId="15758"/>
    <cellStyle name="Comma 4 2 2 2 4 9 9" xfId="15759"/>
    <cellStyle name="Comma 4 2 2 2 40" xfId="15760"/>
    <cellStyle name="Comma 4 2 2 2 41" xfId="15761"/>
    <cellStyle name="Comma 4 2 2 2 42" xfId="15762"/>
    <cellStyle name="Comma 4 2 2 2 43" xfId="15763"/>
    <cellStyle name="Comma 4 2 2 2 44" xfId="15764"/>
    <cellStyle name="Comma 4 2 2 2 45" xfId="15765"/>
    <cellStyle name="Comma 4 2 2 2 5" xfId="15766"/>
    <cellStyle name="Comma 4 2 2 2 5 10" xfId="15767"/>
    <cellStyle name="Comma 4 2 2 2 5 10 10" xfId="15768"/>
    <cellStyle name="Comma 4 2 2 2 5 10 11" xfId="15769"/>
    <cellStyle name="Comma 4 2 2 2 5 10 12" xfId="15770"/>
    <cellStyle name="Comma 4 2 2 2 5 10 13" xfId="15771"/>
    <cellStyle name="Comma 4 2 2 2 5 10 14" xfId="15772"/>
    <cellStyle name="Comma 4 2 2 2 5 10 15" xfId="15773"/>
    <cellStyle name="Comma 4 2 2 2 5 10 16" xfId="15774"/>
    <cellStyle name="Comma 4 2 2 2 5 10 17" xfId="15775"/>
    <cellStyle name="Comma 4 2 2 2 5 10 18" xfId="15776"/>
    <cellStyle name="Comma 4 2 2 2 5 10 19" xfId="15777"/>
    <cellStyle name="Comma 4 2 2 2 5 10 2" xfId="15778"/>
    <cellStyle name="Comma 4 2 2 2 5 10 20" xfId="15779"/>
    <cellStyle name="Comma 4 2 2 2 5 10 21" xfId="15780"/>
    <cellStyle name="Comma 4 2 2 2 5 10 22" xfId="15781"/>
    <cellStyle name="Comma 4 2 2 2 5 10 3" xfId="15782"/>
    <cellStyle name="Comma 4 2 2 2 5 10 4" xfId="15783"/>
    <cellStyle name="Comma 4 2 2 2 5 10 5" xfId="15784"/>
    <cellStyle name="Comma 4 2 2 2 5 10 6" xfId="15785"/>
    <cellStyle name="Comma 4 2 2 2 5 10 7" xfId="15786"/>
    <cellStyle name="Comma 4 2 2 2 5 10 8" xfId="15787"/>
    <cellStyle name="Comma 4 2 2 2 5 10 9" xfId="15788"/>
    <cellStyle name="Comma 4 2 2 2 5 11" xfId="15789"/>
    <cellStyle name="Comma 4 2 2 2 5 11 10" xfId="15790"/>
    <cellStyle name="Comma 4 2 2 2 5 11 11" xfId="15791"/>
    <cellStyle name="Comma 4 2 2 2 5 11 12" xfId="15792"/>
    <cellStyle name="Comma 4 2 2 2 5 11 13" xfId="15793"/>
    <cellStyle name="Comma 4 2 2 2 5 11 14" xfId="15794"/>
    <cellStyle name="Comma 4 2 2 2 5 11 15" xfId="15795"/>
    <cellStyle name="Comma 4 2 2 2 5 11 16" xfId="15796"/>
    <cellStyle name="Comma 4 2 2 2 5 11 17" xfId="15797"/>
    <cellStyle name="Comma 4 2 2 2 5 11 18" xfId="15798"/>
    <cellStyle name="Comma 4 2 2 2 5 11 19" xfId="15799"/>
    <cellStyle name="Comma 4 2 2 2 5 11 2" xfId="15800"/>
    <cellStyle name="Comma 4 2 2 2 5 11 20" xfId="15801"/>
    <cellStyle name="Comma 4 2 2 2 5 11 21" xfId="15802"/>
    <cellStyle name="Comma 4 2 2 2 5 11 22" xfId="15803"/>
    <cellStyle name="Comma 4 2 2 2 5 11 3" xfId="15804"/>
    <cellStyle name="Comma 4 2 2 2 5 11 4" xfId="15805"/>
    <cellStyle name="Comma 4 2 2 2 5 11 5" xfId="15806"/>
    <cellStyle name="Comma 4 2 2 2 5 11 6" xfId="15807"/>
    <cellStyle name="Comma 4 2 2 2 5 11 7" xfId="15808"/>
    <cellStyle name="Comma 4 2 2 2 5 11 8" xfId="15809"/>
    <cellStyle name="Comma 4 2 2 2 5 11 9" xfId="15810"/>
    <cellStyle name="Comma 4 2 2 2 5 12" xfId="15811"/>
    <cellStyle name="Comma 4 2 2 2 5 12 10" xfId="15812"/>
    <cellStyle name="Comma 4 2 2 2 5 12 11" xfId="15813"/>
    <cellStyle name="Comma 4 2 2 2 5 12 12" xfId="15814"/>
    <cellStyle name="Comma 4 2 2 2 5 12 13" xfId="15815"/>
    <cellStyle name="Comma 4 2 2 2 5 12 14" xfId="15816"/>
    <cellStyle name="Comma 4 2 2 2 5 12 15" xfId="15817"/>
    <cellStyle name="Comma 4 2 2 2 5 12 16" xfId="15818"/>
    <cellStyle name="Comma 4 2 2 2 5 12 17" xfId="15819"/>
    <cellStyle name="Comma 4 2 2 2 5 12 18" xfId="15820"/>
    <cellStyle name="Comma 4 2 2 2 5 12 19" xfId="15821"/>
    <cellStyle name="Comma 4 2 2 2 5 12 2" xfId="15822"/>
    <cellStyle name="Comma 4 2 2 2 5 12 20" xfId="15823"/>
    <cellStyle name="Comma 4 2 2 2 5 12 21" xfId="15824"/>
    <cellStyle name="Comma 4 2 2 2 5 12 22" xfId="15825"/>
    <cellStyle name="Comma 4 2 2 2 5 12 3" xfId="15826"/>
    <cellStyle name="Comma 4 2 2 2 5 12 4" xfId="15827"/>
    <cellStyle name="Comma 4 2 2 2 5 12 5" xfId="15828"/>
    <cellStyle name="Comma 4 2 2 2 5 12 6" xfId="15829"/>
    <cellStyle name="Comma 4 2 2 2 5 12 7" xfId="15830"/>
    <cellStyle name="Comma 4 2 2 2 5 12 8" xfId="15831"/>
    <cellStyle name="Comma 4 2 2 2 5 12 9" xfId="15832"/>
    <cellStyle name="Comma 4 2 2 2 5 13" xfId="15833"/>
    <cellStyle name="Comma 4 2 2 2 5 14" xfId="15834"/>
    <cellStyle name="Comma 4 2 2 2 5 15" xfId="15835"/>
    <cellStyle name="Comma 4 2 2 2 5 16" xfId="15836"/>
    <cellStyle name="Comma 4 2 2 2 5 17" xfId="15837"/>
    <cellStyle name="Comma 4 2 2 2 5 18" xfId="15838"/>
    <cellStyle name="Comma 4 2 2 2 5 19" xfId="15839"/>
    <cellStyle name="Comma 4 2 2 2 5 2" xfId="15840"/>
    <cellStyle name="Comma 4 2 2 2 5 2 10" xfId="15841"/>
    <cellStyle name="Comma 4 2 2 2 5 2 11" xfId="15842"/>
    <cellStyle name="Comma 4 2 2 2 5 2 12" xfId="15843"/>
    <cellStyle name="Comma 4 2 2 2 5 2 13" xfId="15844"/>
    <cellStyle name="Comma 4 2 2 2 5 2 14" xfId="15845"/>
    <cellStyle name="Comma 4 2 2 2 5 2 15" xfId="15846"/>
    <cellStyle name="Comma 4 2 2 2 5 2 16" xfId="15847"/>
    <cellStyle name="Comma 4 2 2 2 5 2 17" xfId="15848"/>
    <cellStyle name="Comma 4 2 2 2 5 2 18" xfId="15849"/>
    <cellStyle name="Comma 4 2 2 2 5 2 19" xfId="15850"/>
    <cellStyle name="Comma 4 2 2 2 5 2 2" xfId="15851"/>
    <cellStyle name="Comma 4 2 2 2 5 2 20" xfId="15852"/>
    <cellStyle name="Comma 4 2 2 2 5 2 21" xfId="15853"/>
    <cellStyle name="Comma 4 2 2 2 5 2 22" xfId="15854"/>
    <cellStyle name="Comma 4 2 2 2 5 2 3" xfId="15855"/>
    <cellStyle name="Comma 4 2 2 2 5 2 4" xfId="15856"/>
    <cellStyle name="Comma 4 2 2 2 5 2 5" xfId="15857"/>
    <cellStyle name="Comma 4 2 2 2 5 2 6" xfId="15858"/>
    <cellStyle name="Comma 4 2 2 2 5 2 7" xfId="15859"/>
    <cellStyle name="Comma 4 2 2 2 5 2 8" xfId="15860"/>
    <cellStyle name="Comma 4 2 2 2 5 2 9" xfId="15861"/>
    <cellStyle name="Comma 4 2 2 2 5 20" xfId="15862"/>
    <cellStyle name="Comma 4 2 2 2 5 21" xfId="15863"/>
    <cellStyle name="Comma 4 2 2 2 5 22" xfId="15864"/>
    <cellStyle name="Comma 4 2 2 2 5 23" xfId="15865"/>
    <cellStyle name="Comma 4 2 2 2 5 24" xfId="15866"/>
    <cellStyle name="Comma 4 2 2 2 5 25" xfId="15867"/>
    <cellStyle name="Comma 4 2 2 2 5 26" xfId="15868"/>
    <cellStyle name="Comma 4 2 2 2 5 27" xfId="15869"/>
    <cellStyle name="Comma 4 2 2 2 5 28" xfId="15870"/>
    <cellStyle name="Comma 4 2 2 2 5 29" xfId="15871"/>
    <cellStyle name="Comma 4 2 2 2 5 3" xfId="15872"/>
    <cellStyle name="Comma 4 2 2 2 5 3 10" xfId="15873"/>
    <cellStyle name="Comma 4 2 2 2 5 3 11" xfId="15874"/>
    <cellStyle name="Comma 4 2 2 2 5 3 12" xfId="15875"/>
    <cellStyle name="Comma 4 2 2 2 5 3 13" xfId="15876"/>
    <cellStyle name="Comma 4 2 2 2 5 3 14" xfId="15877"/>
    <cellStyle name="Comma 4 2 2 2 5 3 15" xfId="15878"/>
    <cellStyle name="Comma 4 2 2 2 5 3 16" xfId="15879"/>
    <cellStyle name="Comma 4 2 2 2 5 3 17" xfId="15880"/>
    <cellStyle name="Comma 4 2 2 2 5 3 18" xfId="15881"/>
    <cellStyle name="Comma 4 2 2 2 5 3 19" xfId="15882"/>
    <cellStyle name="Comma 4 2 2 2 5 3 2" xfId="15883"/>
    <cellStyle name="Comma 4 2 2 2 5 3 20" xfId="15884"/>
    <cellStyle name="Comma 4 2 2 2 5 3 21" xfId="15885"/>
    <cellStyle name="Comma 4 2 2 2 5 3 22" xfId="15886"/>
    <cellStyle name="Comma 4 2 2 2 5 3 3" xfId="15887"/>
    <cellStyle name="Comma 4 2 2 2 5 3 4" xfId="15888"/>
    <cellStyle name="Comma 4 2 2 2 5 3 5" xfId="15889"/>
    <cellStyle name="Comma 4 2 2 2 5 3 6" xfId="15890"/>
    <cellStyle name="Comma 4 2 2 2 5 3 7" xfId="15891"/>
    <cellStyle name="Comma 4 2 2 2 5 3 8" xfId="15892"/>
    <cellStyle name="Comma 4 2 2 2 5 3 9" xfId="15893"/>
    <cellStyle name="Comma 4 2 2 2 5 30" xfId="15894"/>
    <cellStyle name="Comma 4 2 2 2 5 31" xfId="15895"/>
    <cellStyle name="Comma 4 2 2 2 5 32" xfId="15896"/>
    <cellStyle name="Comma 4 2 2 2 5 33" xfId="15897"/>
    <cellStyle name="Comma 4 2 2 2 5 4" xfId="15898"/>
    <cellStyle name="Comma 4 2 2 2 5 4 10" xfId="15899"/>
    <cellStyle name="Comma 4 2 2 2 5 4 11" xfId="15900"/>
    <cellStyle name="Comma 4 2 2 2 5 4 12" xfId="15901"/>
    <cellStyle name="Comma 4 2 2 2 5 4 13" xfId="15902"/>
    <cellStyle name="Comma 4 2 2 2 5 4 14" xfId="15903"/>
    <cellStyle name="Comma 4 2 2 2 5 4 15" xfId="15904"/>
    <cellStyle name="Comma 4 2 2 2 5 4 16" xfId="15905"/>
    <cellStyle name="Comma 4 2 2 2 5 4 17" xfId="15906"/>
    <cellStyle name="Comma 4 2 2 2 5 4 18" xfId="15907"/>
    <cellStyle name="Comma 4 2 2 2 5 4 19" xfId="15908"/>
    <cellStyle name="Comma 4 2 2 2 5 4 2" xfId="15909"/>
    <cellStyle name="Comma 4 2 2 2 5 4 20" xfId="15910"/>
    <cellStyle name="Comma 4 2 2 2 5 4 21" xfId="15911"/>
    <cellStyle name="Comma 4 2 2 2 5 4 22" xfId="15912"/>
    <cellStyle name="Comma 4 2 2 2 5 4 3" xfId="15913"/>
    <cellStyle name="Comma 4 2 2 2 5 4 4" xfId="15914"/>
    <cellStyle name="Comma 4 2 2 2 5 4 5" xfId="15915"/>
    <cellStyle name="Comma 4 2 2 2 5 4 6" xfId="15916"/>
    <cellStyle name="Comma 4 2 2 2 5 4 7" xfId="15917"/>
    <cellStyle name="Comma 4 2 2 2 5 4 8" xfId="15918"/>
    <cellStyle name="Comma 4 2 2 2 5 4 9" xfId="15919"/>
    <cellStyle name="Comma 4 2 2 2 5 5" xfId="15920"/>
    <cellStyle name="Comma 4 2 2 2 5 5 10" xfId="15921"/>
    <cellStyle name="Comma 4 2 2 2 5 5 11" xfId="15922"/>
    <cellStyle name="Comma 4 2 2 2 5 5 12" xfId="15923"/>
    <cellStyle name="Comma 4 2 2 2 5 5 13" xfId="15924"/>
    <cellStyle name="Comma 4 2 2 2 5 5 14" xfId="15925"/>
    <cellStyle name="Comma 4 2 2 2 5 5 15" xfId="15926"/>
    <cellStyle name="Comma 4 2 2 2 5 5 16" xfId="15927"/>
    <cellStyle name="Comma 4 2 2 2 5 5 17" xfId="15928"/>
    <cellStyle name="Comma 4 2 2 2 5 5 18" xfId="15929"/>
    <cellStyle name="Comma 4 2 2 2 5 5 19" xfId="15930"/>
    <cellStyle name="Comma 4 2 2 2 5 5 2" xfId="15931"/>
    <cellStyle name="Comma 4 2 2 2 5 5 20" xfId="15932"/>
    <cellStyle name="Comma 4 2 2 2 5 5 21" xfId="15933"/>
    <cellStyle name="Comma 4 2 2 2 5 5 22" xfId="15934"/>
    <cellStyle name="Comma 4 2 2 2 5 5 3" xfId="15935"/>
    <cellStyle name="Comma 4 2 2 2 5 5 4" xfId="15936"/>
    <cellStyle name="Comma 4 2 2 2 5 5 5" xfId="15937"/>
    <cellStyle name="Comma 4 2 2 2 5 5 6" xfId="15938"/>
    <cellStyle name="Comma 4 2 2 2 5 5 7" xfId="15939"/>
    <cellStyle name="Comma 4 2 2 2 5 5 8" xfId="15940"/>
    <cellStyle name="Comma 4 2 2 2 5 5 9" xfId="15941"/>
    <cellStyle name="Comma 4 2 2 2 5 6" xfId="15942"/>
    <cellStyle name="Comma 4 2 2 2 5 6 10" xfId="15943"/>
    <cellStyle name="Comma 4 2 2 2 5 6 11" xfId="15944"/>
    <cellStyle name="Comma 4 2 2 2 5 6 12" xfId="15945"/>
    <cellStyle name="Comma 4 2 2 2 5 6 13" xfId="15946"/>
    <cellStyle name="Comma 4 2 2 2 5 6 14" xfId="15947"/>
    <cellStyle name="Comma 4 2 2 2 5 6 15" xfId="15948"/>
    <cellStyle name="Comma 4 2 2 2 5 6 16" xfId="15949"/>
    <cellStyle name="Comma 4 2 2 2 5 6 17" xfId="15950"/>
    <cellStyle name="Comma 4 2 2 2 5 6 18" xfId="15951"/>
    <cellStyle name="Comma 4 2 2 2 5 6 19" xfId="15952"/>
    <cellStyle name="Comma 4 2 2 2 5 6 2" xfId="15953"/>
    <cellStyle name="Comma 4 2 2 2 5 6 20" xfId="15954"/>
    <cellStyle name="Comma 4 2 2 2 5 6 21" xfId="15955"/>
    <cellStyle name="Comma 4 2 2 2 5 6 22" xfId="15956"/>
    <cellStyle name="Comma 4 2 2 2 5 6 3" xfId="15957"/>
    <cellStyle name="Comma 4 2 2 2 5 6 4" xfId="15958"/>
    <cellStyle name="Comma 4 2 2 2 5 6 5" xfId="15959"/>
    <cellStyle name="Comma 4 2 2 2 5 6 6" xfId="15960"/>
    <cellStyle name="Comma 4 2 2 2 5 6 7" xfId="15961"/>
    <cellStyle name="Comma 4 2 2 2 5 6 8" xfId="15962"/>
    <cellStyle name="Comma 4 2 2 2 5 6 9" xfId="15963"/>
    <cellStyle name="Comma 4 2 2 2 5 7" xfId="15964"/>
    <cellStyle name="Comma 4 2 2 2 5 7 10" xfId="15965"/>
    <cellStyle name="Comma 4 2 2 2 5 7 11" xfId="15966"/>
    <cellStyle name="Comma 4 2 2 2 5 7 12" xfId="15967"/>
    <cellStyle name="Comma 4 2 2 2 5 7 13" xfId="15968"/>
    <cellStyle name="Comma 4 2 2 2 5 7 14" xfId="15969"/>
    <cellStyle name="Comma 4 2 2 2 5 7 15" xfId="15970"/>
    <cellStyle name="Comma 4 2 2 2 5 7 16" xfId="15971"/>
    <cellStyle name="Comma 4 2 2 2 5 7 17" xfId="15972"/>
    <cellStyle name="Comma 4 2 2 2 5 7 18" xfId="15973"/>
    <cellStyle name="Comma 4 2 2 2 5 7 19" xfId="15974"/>
    <cellStyle name="Comma 4 2 2 2 5 7 2" xfId="15975"/>
    <cellStyle name="Comma 4 2 2 2 5 7 20" xfId="15976"/>
    <cellStyle name="Comma 4 2 2 2 5 7 21" xfId="15977"/>
    <cellStyle name="Comma 4 2 2 2 5 7 22" xfId="15978"/>
    <cellStyle name="Comma 4 2 2 2 5 7 3" xfId="15979"/>
    <cellStyle name="Comma 4 2 2 2 5 7 4" xfId="15980"/>
    <cellStyle name="Comma 4 2 2 2 5 7 5" xfId="15981"/>
    <cellStyle name="Comma 4 2 2 2 5 7 6" xfId="15982"/>
    <cellStyle name="Comma 4 2 2 2 5 7 7" xfId="15983"/>
    <cellStyle name="Comma 4 2 2 2 5 7 8" xfId="15984"/>
    <cellStyle name="Comma 4 2 2 2 5 7 9" xfId="15985"/>
    <cellStyle name="Comma 4 2 2 2 5 8" xfId="15986"/>
    <cellStyle name="Comma 4 2 2 2 5 8 10" xfId="15987"/>
    <cellStyle name="Comma 4 2 2 2 5 8 11" xfId="15988"/>
    <cellStyle name="Comma 4 2 2 2 5 8 12" xfId="15989"/>
    <cellStyle name="Comma 4 2 2 2 5 8 13" xfId="15990"/>
    <cellStyle name="Comma 4 2 2 2 5 8 14" xfId="15991"/>
    <cellStyle name="Comma 4 2 2 2 5 8 15" xfId="15992"/>
    <cellStyle name="Comma 4 2 2 2 5 8 16" xfId="15993"/>
    <cellStyle name="Comma 4 2 2 2 5 8 17" xfId="15994"/>
    <cellStyle name="Comma 4 2 2 2 5 8 18" xfId="15995"/>
    <cellStyle name="Comma 4 2 2 2 5 8 19" xfId="15996"/>
    <cellStyle name="Comma 4 2 2 2 5 8 2" xfId="15997"/>
    <cellStyle name="Comma 4 2 2 2 5 8 20" xfId="15998"/>
    <cellStyle name="Comma 4 2 2 2 5 8 21" xfId="15999"/>
    <cellStyle name="Comma 4 2 2 2 5 8 22" xfId="16000"/>
    <cellStyle name="Comma 4 2 2 2 5 8 3" xfId="16001"/>
    <cellStyle name="Comma 4 2 2 2 5 8 4" xfId="16002"/>
    <cellStyle name="Comma 4 2 2 2 5 8 5" xfId="16003"/>
    <cellStyle name="Comma 4 2 2 2 5 8 6" xfId="16004"/>
    <cellStyle name="Comma 4 2 2 2 5 8 7" xfId="16005"/>
    <cellStyle name="Comma 4 2 2 2 5 8 8" xfId="16006"/>
    <cellStyle name="Comma 4 2 2 2 5 8 9" xfId="16007"/>
    <cellStyle name="Comma 4 2 2 2 5 9" xfId="16008"/>
    <cellStyle name="Comma 4 2 2 2 5 9 10" xfId="16009"/>
    <cellStyle name="Comma 4 2 2 2 5 9 11" xfId="16010"/>
    <cellStyle name="Comma 4 2 2 2 5 9 12" xfId="16011"/>
    <cellStyle name="Comma 4 2 2 2 5 9 13" xfId="16012"/>
    <cellStyle name="Comma 4 2 2 2 5 9 14" xfId="16013"/>
    <cellStyle name="Comma 4 2 2 2 5 9 15" xfId="16014"/>
    <cellStyle name="Comma 4 2 2 2 5 9 16" xfId="16015"/>
    <cellStyle name="Comma 4 2 2 2 5 9 17" xfId="16016"/>
    <cellStyle name="Comma 4 2 2 2 5 9 18" xfId="16017"/>
    <cellStyle name="Comma 4 2 2 2 5 9 19" xfId="16018"/>
    <cellStyle name="Comma 4 2 2 2 5 9 2" xfId="16019"/>
    <cellStyle name="Comma 4 2 2 2 5 9 20" xfId="16020"/>
    <cellStyle name="Comma 4 2 2 2 5 9 21" xfId="16021"/>
    <cellStyle name="Comma 4 2 2 2 5 9 22" xfId="16022"/>
    <cellStyle name="Comma 4 2 2 2 5 9 3" xfId="16023"/>
    <cellStyle name="Comma 4 2 2 2 5 9 4" xfId="16024"/>
    <cellStyle name="Comma 4 2 2 2 5 9 5" xfId="16025"/>
    <cellStyle name="Comma 4 2 2 2 5 9 6" xfId="16026"/>
    <cellStyle name="Comma 4 2 2 2 5 9 7" xfId="16027"/>
    <cellStyle name="Comma 4 2 2 2 5 9 8" xfId="16028"/>
    <cellStyle name="Comma 4 2 2 2 5 9 9" xfId="16029"/>
    <cellStyle name="Comma 4 2 2 2 6" xfId="16030"/>
    <cellStyle name="Comma 4 2 2 2 6 10" xfId="16031"/>
    <cellStyle name="Comma 4 2 2 2 6 10 10" xfId="16032"/>
    <cellStyle name="Comma 4 2 2 2 6 10 11" xfId="16033"/>
    <cellStyle name="Comma 4 2 2 2 6 10 12" xfId="16034"/>
    <cellStyle name="Comma 4 2 2 2 6 10 13" xfId="16035"/>
    <cellStyle name="Comma 4 2 2 2 6 10 14" xfId="16036"/>
    <cellStyle name="Comma 4 2 2 2 6 10 15" xfId="16037"/>
    <cellStyle name="Comma 4 2 2 2 6 10 16" xfId="16038"/>
    <cellStyle name="Comma 4 2 2 2 6 10 17" xfId="16039"/>
    <cellStyle name="Comma 4 2 2 2 6 10 18" xfId="16040"/>
    <cellStyle name="Comma 4 2 2 2 6 10 19" xfId="16041"/>
    <cellStyle name="Comma 4 2 2 2 6 10 2" xfId="16042"/>
    <cellStyle name="Comma 4 2 2 2 6 10 20" xfId="16043"/>
    <cellStyle name="Comma 4 2 2 2 6 10 21" xfId="16044"/>
    <cellStyle name="Comma 4 2 2 2 6 10 22" xfId="16045"/>
    <cellStyle name="Comma 4 2 2 2 6 10 3" xfId="16046"/>
    <cellStyle name="Comma 4 2 2 2 6 10 4" xfId="16047"/>
    <cellStyle name="Comma 4 2 2 2 6 10 5" xfId="16048"/>
    <cellStyle name="Comma 4 2 2 2 6 10 6" xfId="16049"/>
    <cellStyle name="Comma 4 2 2 2 6 10 7" xfId="16050"/>
    <cellStyle name="Comma 4 2 2 2 6 10 8" xfId="16051"/>
    <cellStyle name="Comma 4 2 2 2 6 10 9" xfId="16052"/>
    <cellStyle name="Comma 4 2 2 2 6 11" xfId="16053"/>
    <cellStyle name="Comma 4 2 2 2 6 11 10" xfId="16054"/>
    <cellStyle name="Comma 4 2 2 2 6 11 11" xfId="16055"/>
    <cellStyle name="Comma 4 2 2 2 6 11 12" xfId="16056"/>
    <cellStyle name="Comma 4 2 2 2 6 11 13" xfId="16057"/>
    <cellStyle name="Comma 4 2 2 2 6 11 14" xfId="16058"/>
    <cellStyle name="Comma 4 2 2 2 6 11 15" xfId="16059"/>
    <cellStyle name="Comma 4 2 2 2 6 11 16" xfId="16060"/>
    <cellStyle name="Comma 4 2 2 2 6 11 17" xfId="16061"/>
    <cellStyle name="Comma 4 2 2 2 6 11 18" xfId="16062"/>
    <cellStyle name="Comma 4 2 2 2 6 11 19" xfId="16063"/>
    <cellStyle name="Comma 4 2 2 2 6 11 2" xfId="16064"/>
    <cellStyle name="Comma 4 2 2 2 6 11 20" xfId="16065"/>
    <cellStyle name="Comma 4 2 2 2 6 11 21" xfId="16066"/>
    <cellStyle name="Comma 4 2 2 2 6 11 22" xfId="16067"/>
    <cellStyle name="Comma 4 2 2 2 6 11 3" xfId="16068"/>
    <cellStyle name="Comma 4 2 2 2 6 11 4" xfId="16069"/>
    <cellStyle name="Comma 4 2 2 2 6 11 5" xfId="16070"/>
    <cellStyle name="Comma 4 2 2 2 6 11 6" xfId="16071"/>
    <cellStyle name="Comma 4 2 2 2 6 11 7" xfId="16072"/>
    <cellStyle name="Comma 4 2 2 2 6 11 8" xfId="16073"/>
    <cellStyle name="Comma 4 2 2 2 6 11 9" xfId="16074"/>
    <cellStyle name="Comma 4 2 2 2 6 12" xfId="16075"/>
    <cellStyle name="Comma 4 2 2 2 6 12 10" xfId="16076"/>
    <cellStyle name="Comma 4 2 2 2 6 12 11" xfId="16077"/>
    <cellStyle name="Comma 4 2 2 2 6 12 12" xfId="16078"/>
    <cellStyle name="Comma 4 2 2 2 6 12 13" xfId="16079"/>
    <cellStyle name="Comma 4 2 2 2 6 12 14" xfId="16080"/>
    <cellStyle name="Comma 4 2 2 2 6 12 15" xfId="16081"/>
    <cellStyle name="Comma 4 2 2 2 6 12 16" xfId="16082"/>
    <cellStyle name="Comma 4 2 2 2 6 12 17" xfId="16083"/>
    <cellStyle name="Comma 4 2 2 2 6 12 18" xfId="16084"/>
    <cellStyle name="Comma 4 2 2 2 6 12 19" xfId="16085"/>
    <cellStyle name="Comma 4 2 2 2 6 12 2" xfId="16086"/>
    <cellStyle name="Comma 4 2 2 2 6 12 20" xfId="16087"/>
    <cellStyle name="Comma 4 2 2 2 6 12 21" xfId="16088"/>
    <cellStyle name="Comma 4 2 2 2 6 12 22" xfId="16089"/>
    <cellStyle name="Comma 4 2 2 2 6 12 3" xfId="16090"/>
    <cellStyle name="Comma 4 2 2 2 6 12 4" xfId="16091"/>
    <cellStyle name="Comma 4 2 2 2 6 12 5" xfId="16092"/>
    <cellStyle name="Comma 4 2 2 2 6 12 6" xfId="16093"/>
    <cellStyle name="Comma 4 2 2 2 6 12 7" xfId="16094"/>
    <cellStyle name="Comma 4 2 2 2 6 12 8" xfId="16095"/>
    <cellStyle name="Comma 4 2 2 2 6 12 9" xfId="16096"/>
    <cellStyle name="Comma 4 2 2 2 6 13" xfId="16097"/>
    <cellStyle name="Comma 4 2 2 2 6 14" xfId="16098"/>
    <cellStyle name="Comma 4 2 2 2 6 15" xfId="16099"/>
    <cellStyle name="Comma 4 2 2 2 6 16" xfId="16100"/>
    <cellStyle name="Comma 4 2 2 2 6 17" xfId="16101"/>
    <cellStyle name="Comma 4 2 2 2 6 18" xfId="16102"/>
    <cellStyle name="Comma 4 2 2 2 6 19" xfId="16103"/>
    <cellStyle name="Comma 4 2 2 2 6 2" xfId="16104"/>
    <cellStyle name="Comma 4 2 2 2 6 2 10" xfId="16105"/>
    <cellStyle name="Comma 4 2 2 2 6 2 11" xfId="16106"/>
    <cellStyle name="Comma 4 2 2 2 6 2 12" xfId="16107"/>
    <cellStyle name="Comma 4 2 2 2 6 2 13" xfId="16108"/>
    <cellStyle name="Comma 4 2 2 2 6 2 14" xfId="16109"/>
    <cellStyle name="Comma 4 2 2 2 6 2 15" xfId="16110"/>
    <cellStyle name="Comma 4 2 2 2 6 2 16" xfId="16111"/>
    <cellStyle name="Comma 4 2 2 2 6 2 17" xfId="16112"/>
    <cellStyle name="Comma 4 2 2 2 6 2 18" xfId="16113"/>
    <cellStyle name="Comma 4 2 2 2 6 2 19" xfId="16114"/>
    <cellStyle name="Comma 4 2 2 2 6 2 2" xfId="16115"/>
    <cellStyle name="Comma 4 2 2 2 6 2 20" xfId="16116"/>
    <cellStyle name="Comma 4 2 2 2 6 2 21" xfId="16117"/>
    <cellStyle name="Comma 4 2 2 2 6 2 22" xfId="16118"/>
    <cellStyle name="Comma 4 2 2 2 6 2 3" xfId="16119"/>
    <cellStyle name="Comma 4 2 2 2 6 2 4" xfId="16120"/>
    <cellStyle name="Comma 4 2 2 2 6 2 5" xfId="16121"/>
    <cellStyle name="Comma 4 2 2 2 6 2 6" xfId="16122"/>
    <cellStyle name="Comma 4 2 2 2 6 2 7" xfId="16123"/>
    <cellStyle name="Comma 4 2 2 2 6 2 8" xfId="16124"/>
    <cellStyle name="Comma 4 2 2 2 6 2 9" xfId="16125"/>
    <cellStyle name="Comma 4 2 2 2 6 20" xfId="16126"/>
    <cellStyle name="Comma 4 2 2 2 6 21" xfId="16127"/>
    <cellStyle name="Comma 4 2 2 2 6 22" xfId="16128"/>
    <cellStyle name="Comma 4 2 2 2 6 23" xfId="16129"/>
    <cellStyle name="Comma 4 2 2 2 6 24" xfId="16130"/>
    <cellStyle name="Comma 4 2 2 2 6 25" xfId="16131"/>
    <cellStyle name="Comma 4 2 2 2 6 26" xfId="16132"/>
    <cellStyle name="Comma 4 2 2 2 6 27" xfId="16133"/>
    <cellStyle name="Comma 4 2 2 2 6 28" xfId="16134"/>
    <cellStyle name="Comma 4 2 2 2 6 29" xfId="16135"/>
    <cellStyle name="Comma 4 2 2 2 6 3" xfId="16136"/>
    <cellStyle name="Comma 4 2 2 2 6 3 10" xfId="16137"/>
    <cellStyle name="Comma 4 2 2 2 6 3 11" xfId="16138"/>
    <cellStyle name="Comma 4 2 2 2 6 3 12" xfId="16139"/>
    <cellStyle name="Comma 4 2 2 2 6 3 13" xfId="16140"/>
    <cellStyle name="Comma 4 2 2 2 6 3 14" xfId="16141"/>
    <cellStyle name="Comma 4 2 2 2 6 3 15" xfId="16142"/>
    <cellStyle name="Comma 4 2 2 2 6 3 16" xfId="16143"/>
    <cellStyle name="Comma 4 2 2 2 6 3 17" xfId="16144"/>
    <cellStyle name="Comma 4 2 2 2 6 3 18" xfId="16145"/>
    <cellStyle name="Comma 4 2 2 2 6 3 19" xfId="16146"/>
    <cellStyle name="Comma 4 2 2 2 6 3 2" xfId="16147"/>
    <cellStyle name="Comma 4 2 2 2 6 3 20" xfId="16148"/>
    <cellStyle name="Comma 4 2 2 2 6 3 21" xfId="16149"/>
    <cellStyle name="Comma 4 2 2 2 6 3 22" xfId="16150"/>
    <cellStyle name="Comma 4 2 2 2 6 3 3" xfId="16151"/>
    <cellStyle name="Comma 4 2 2 2 6 3 4" xfId="16152"/>
    <cellStyle name="Comma 4 2 2 2 6 3 5" xfId="16153"/>
    <cellStyle name="Comma 4 2 2 2 6 3 6" xfId="16154"/>
    <cellStyle name="Comma 4 2 2 2 6 3 7" xfId="16155"/>
    <cellStyle name="Comma 4 2 2 2 6 3 8" xfId="16156"/>
    <cellStyle name="Comma 4 2 2 2 6 3 9" xfId="16157"/>
    <cellStyle name="Comma 4 2 2 2 6 30" xfId="16158"/>
    <cellStyle name="Comma 4 2 2 2 6 31" xfId="16159"/>
    <cellStyle name="Comma 4 2 2 2 6 32" xfId="16160"/>
    <cellStyle name="Comma 4 2 2 2 6 33" xfId="16161"/>
    <cellStyle name="Comma 4 2 2 2 6 4" xfId="16162"/>
    <cellStyle name="Comma 4 2 2 2 6 4 10" xfId="16163"/>
    <cellStyle name="Comma 4 2 2 2 6 4 11" xfId="16164"/>
    <cellStyle name="Comma 4 2 2 2 6 4 12" xfId="16165"/>
    <cellStyle name="Comma 4 2 2 2 6 4 13" xfId="16166"/>
    <cellStyle name="Comma 4 2 2 2 6 4 14" xfId="16167"/>
    <cellStyle name="Comma 4 2 2 2 6 4 15" xfId="16168"/>
    <cellStyle name="Comma 4 2 2 2 6 4 16" xfId="16169"/>
    <cellStyle name="Comma 4 2 2 2 6 4 17" xfId="16170"/>
    <cellStyle name="Comma 4 2 2 2 6 4 18" xfId="16171"/>
    <cellStyle name="Comma 4 2 2 2 6 4 19" xfId="16172"/>
    <cellStyle name="Comma 4 2 2 2 6 4 2" xfId="16173"/>
    <cellStyle name="Comma 4 2 2 2 6 4 20" xfId="16174"/>
    <cellStyle name="Comma 4 2 2 2 6 4 21" xfId="16175"/>
    <cellStyle name="Comma 4 2 2 2 6 4 22" xfId="16176"/>
    <cellStyle name="Comma 4 2 2 2 6 4 3" xfId="16177"/>
    <cellStyle name="Comma 4 2 2 2 6 4 4" xfId="16178"/>
    <cellStyle name="Comma 4 2 2 2 6 4 5" xfId="16179"/>
    <cellStyle name="Comma 4 2 2 2 6 4 6" xfId="16180"/>
    <cellStyle name="Comma 4 2 2 2 6 4 7" xfId="16181"/>
    <cellStyle name="Comma 4 2 2 2 6 4 8" xfId="16182"/>
    <cellStyle name="Comma 4 2 2 2 6 4 9" xfId="16183"/>
    <cellStyle name="Comma 4 2 2 2 6 5" xfId="16184"/>
    <cellStyle name="Comma 4 2 2 2 6 5 10" xfId="16185"/>
    <cellStyle name="Comma 4 2 2 2 6 5 11" xfId="16186"/>
    <cellStyle name="Comma 4 2 2 2 6 5 12" xfId="16187"/>
    <cellStyle name="Comma 4 2 2 2 6 5 13" xfId="16188"/>
    <cellStyle name="Comma 4 2 2 2 6 5 14" xfId="16189"/>
    <cellStyle name="Comma 4 2 2 2 6 5 15" xfId="16190"/>
    <cellStyle name="Comma 4 2 2 2 6 5 16" xfId="16191"/>
    <cellStyle name="Comma 4 2 2 2 6 5 17" xfId="16192"/>
    <cellStyle name="Comma 4 2 2 2 6 5 18" xfId="16193"/>
    <cellStyle name="Comma 4 2 2 2 6 5 19" xfId="16194"/>
    <cellStyle name="Comma 4 2 2 2 6 5 2" xfId="16195"/>
    <cellStyle name="Comma 4 2 2 2 6 5 20" xfId="16196"/>
    <cellStyle name="Comma 4 2 2 2 6 5 21" xfId="16197"/>
    <cellStyle name="Comma 4 2 2 2 6 5 22" xfId="16198"/>
    <cellStyle name="Comma 4 2 2 2 6 5 3" xfId="16199"/>
    <cellStyle name="Comma 4 2 2 2 6 5 4" xfId="16200"/>
    <cellStyle name="Comma 4 2 2 2 6 5 5" xfId="16201"/>
    <cellStyle name="Comma 4 2 2 2 6 5 6" xfId="16202"/>
    <cellStyle name="Comma 4 2 2 2 6 5 7" xfId="16203"/>
    <cellStyle name="Comma 4 2 2 2 6 5 8" xfId="16204"/>
    <cellStyle name="Comma 4 2 2 2 6 5 9" xfId="16205"/>
    <cellStyle name="Comma 4 2 2 2 6 6" xfId="16206"/>
    <cellStyle name="Comma 4 2 2 2 6 6 10" xfId="16207"/>
    <cellStyle name="Comma 4 2 2 2 6 6 11" xfId="16208"/>
    <cellStyle name="Comma 4 2 2 2 6 6 12" xfId="16209"/>
    <cellStyle name="Comma 4 2 2 2 6 6 13" xfId="16210"/>
    <cellStyle name="Comma 4 2 2 2 6 6 14" xfId="16211"/>
    <cellStyle name="Comma 4 2 2 2 6 6 15" xfId="16212"/>
    <cellStyle name="Comma 4 2 2 2 6 6 16" xfId="16213"/>
    <cellStyle name="Comma 4 2 2 2 6 6 17" xfId="16214"/>
    <cellStyle name="Comma 4 2 2 2 6 6 18" xfId="16215"/>
    <cellStyle name="Comma 4 2 2 2 6 6 19" xfId="16216"/>
    <cellStyle name="Comma 4 2 2 2 6 6 2" xfId="16217"/>
    <cellStyle name="Comma 4 2 2 2 6 6 20" xfId="16218"/>
    <cellStyle name="Comma 4 2 2 2 6 6 21" xfId="16219"/>
    <cellStyle name="Comma 4 2 2 2 6 6 22" xfId="16220"/>
    <cellStyle name="Comma 4 2 2 2 6 6 3" xfId="16221"/>
    <cellStyle name="Comma 4 2 2 2 6 6 4" xfId="16222"/>
    <cellStyle name="Comma 4 2 2 2 6 6 5" xfId="16223"/>
    <cellStyle name="Comma 4 2 2 2 6 6 6" xfId="16224"/>
    <cellStyle name="Comma 4 2 2 2 6 6 7" xfId="16225"/>
    <cellStyle name="Comma 4 2 2 2 6 6 8" xfId="16226"/>
    <cellStyle name="Comma 4 2 2 2 6 6 9" xfId="16227"/>
    <cellStyle name="Comma 4 2 2 2 6 7" xfId="16228"/>
    <cellStyle name="Comma 4 2 2 2 6 7 10" xfId="16229"/>
    <cellStyle name="Comma 4 2 2 2 6 7 11" xfId="16230"/>
    <cellStyle name="Comma 4 2 2 2 6 7 12" xfId="16231"/>
    <cellStyle name="Comma 4 2 2 2 6 7 13" xfId="16232"/>
    <cellStyle name="Comma 4 2 2 2 6 7 14" xfId="16233"/>
    <cellStyle name="Comma 4 2 2 2 6 7 15" xfId="16234"/>
    <cellStyle name="Comma 4 2 2 2 6 7 16" xfId="16235"/>
    <cellStyle name="Comma 4 2 2 2 6 7 17" xfId="16236"/>
    <cellStyle name="Comma 4 2 2 2 6 7 18" xfId="16237"/>
    <cellStyle name="Comma 4 2 2 2 6 7 19" xfId="16238"/>
    <cellStyle name="Comma 4 2 2 2 6 7 2" xfId="16239"/>
    <cellStyle name="Comma 4 2 2 2 6 7 20" xfId="16240"/>
    <cellStyle name="Comma 4 2 2 2 6 7 21" xfId="16241"/>
    <cellStyle name="Comma 4 2 2 2 6 7 22" xfId="16242"/>
    <cellStyle name="Comma 4 2 2 2 6 7 3" xfId="16243"/>
    <cellStyle name="Comma 4 2 2 2 6 7 4" xfId="16244"/>
    <cellStyle name="Comma 4 2 2 2 6 7 5" xfId="16245"/>
    <cellStyle name="Comma 4 2 2 2 6 7 6" xfId="16246"/>
    <cellStyle name="Comma 4 2 2 2 6 7 7" xfId="16247"/>
    <cellStyle name="Comma 4 2 2 2 6 7 8" xfId="16248"/>
    <cellStyle name="Comma 4 2 2 2 6 7 9" xfId="16249"/>
    <cellStyle name="Comma 4 2 2 2 6 8" xfId="16250"/>
    <cellStyle name="Comma 4 2 2 2 6 8 10" xfId="16251"/>
    <cellStyle name="Comma 4 2 2 2 6 8 11" xfId="16252"/>
    <cellStyle name="Comma 4 2 2 2 6 8 12" xfId="16253"/>
    <cellStyle name="Comma 4 2 2 2 6 8 13" xfId="16254"/>
    <cellStyle name="Comma 4 2 2 2 6 8 14" xfId="16255"/>
    <cellStyle name="Comma 4 2 2 2 6 8 15" xfId="16256"/>
    <cellStyle name="Comma 4 2 2 2 6 8 16" xfId="16257"/>
    <cellStyle name="Comma 4 2 2 2 6 8 17" xfId="16258"/>
    <cellStyle name="Comma 4 2 2 2 6 8 18" xfId="16259"/>
    <cellStyle name="Comma 4 2 2 2 6 8 19" xfId="16260"/>
    <cellStyle name="Comma 4 2 2 2 6 8 2" xfId="16261"/>
    <cellStyle name="Comma 4 2 2 2 6 8 20" xfId="16262"/>
    <cellStyle name="Comma 4 2 2 2 6 8 21" xfId="16263"/>
    <cellStyle name="Comma 4 2 2 2 6 8 22" xfId="16264"/>
    <cellStyle name="Comma 4 2 2 2 6 8 3" xfId="16265"/>
    <cellStyle name="Comma 4 2 2 2 6 8 4" xfId="16266"/>
    <cellStyle name="Comma 4 2 2 2 6 8 5" xfId="16267"/>
    <cellStyle name="Comma 4 2 2 2 6 8 6" xfId="16268"/>
    <cellStyle name="Comma 4 2 2 2 6 8 7" xfId="16269"/>
    <cellStyle name="Comma 4 2 2 2 6 8 8" xfId="16270"/>
    <cellStyle name="Comma 4 2 2 2 6 8 9" xfId="16271"/>
    <cellStyle name="Comma 4 2 2 2 6 9" xfId="16272"/>
    <cellStyle name="Comma 4 2 2 2 6 9 10" xfId="16273"/>
    <cellStyle name="Comma 4 2 2 2 6 9 11" xfId="16274"/>
    <cellStyle name="Comma 4 2 2 2 6 9 12" xfId="16275"/>
    <cellStyle name="Comma 4 2 2 2 6 9 13" xfId="16276"/>
    <cellStyle name="Comma 4 2 2 2 6 9 14" xfId="16277"/>
    <cellStyle name="Comma 4 2 2 2 6 9 15" xfId="16278"/>
    <cellStyle name="Comma 4 2 2 2 6 9 16" xfId="16279"/>
    <cellStyle name="Comma 4 2 2 2 6 9 17" xfId="16280"/>
    <cellStyle name="Comma 4 2 2 2 6 9 18" xfId="16281"/>
    <cellStyle name="Comma 4 2 2 2 6 9 19" xfId="16282"/>
    <cellStyle name="Comma 4 2 2 2 6 9 2" xfId="16283"/>
    <cellStyle name="Comma 4 2 2 2 6 9 20" xfId="16284"/>
    <cellStyle name="Comma 4 2 2 2 6 9 21" xfId="16285"/>
    <cellStyle name="Comma 4 2 2 2 6 9 22" xfId="16286"/>
    <cellStyle name="Comma 4 2 2 2 6 9 3" xfId="16287"/>
    <cellStyle name="Comma 4 2 2 2 6 9 4" xfId="16288"/>
    <cellStyle name="Comma 4 2 2 2 6 9 5" xfId="16289"/>
    <cellStyle name="Comma 4 2 2 2 6 9 6" xfId="16290"/>
    <cellStyle name="Comma 4 2 2 2 6 9 7" xfId="16291"/>
    <cellStyle name="Comma 4 2 2 2 6 9 8" xfId="16292"/>
    <cellStyle name="Comma 4 2 2 2 6 9 9" xfId="16293"/>
    <cellStyle name="Comma 4 2 2 2 7" xfId="16294"/>
    <cellStyle name="Comma 4 2 2 2 8" xfId="16295"/>
    <cellStyle name="Comma 4 2 2 2 9" xfId="16296"/>
    <cellStyle name="Comma 4 2 2 20" xfId="16297"/>
    <cellStyle name="Comma 4 2 2 21" xfId="16298"/>
    <cellStyle name="Comma 4 2 2 22" xfId="16299"/>
    <cellStyle name="Comma 4 2 2 23" xfId="16300"/>
    <cellStyle name="Comma 4 2 2 24" xfId="16301"/>
    <cellStyle name="Comma 4 2 2 25" xfId="16302"/>
    <cellStyle name="Comma 4 2 2 26" xfId="16303"/>
    <cellStyle name="Comma 4 2 2 27" xfId="16304"/>
    <cellStyle name="Comma 4 2 2 28" xfId="16305"/>
    <cellStyle name="Comma 4 2 2 29" xfId="16306"/>
    <cellStyle name="Comma 4 2 2 3" xfId="16307"/>
    <cellStyle name="Comma 4 2 2 3 10" xfId="16308"/>
    <cellStyle name="Comma 4 2 2 3 10 10" xfId="16309"/>
    <cellStyle name="Comma 4 2 2 3 10 11" xfId="16310"/>
    <cellStyle name="Comma 4 2 2 3 10 12" xfId="16311"/>
    <cellStyle name="Comma 4 2 2 3 10 13" xfId="16312"/>
    <cellStyle name="Comma 4 2 2 3 10 14" xfId="16313"/>
    <cellStyle name="Comma 4 2 2 3 10 15" xfId="16314"/>
    <cellStyle name="Comma 4 2 2 3 10 16" xfId="16315"/>
    <cellStyle name="Comma 4 2 2 3 10 17" xfId="16316"/>
    <cellStyle name="Comma 4 2 2 3 10 18" xfId="16317"/>
    <cellStyle name="Comma 4 2 2 3 10 19" xfId="16318"/>
    <cellStyle name="Comma 4 2 2 3 10 2" xfId="16319"/>
    <cellStyle name="Comma 4 2 2 3 10 20" xfId="16320"/>
    <cellStyle name="Comma 4 2 2 3 10 21" xfId="16321"/>
    <cellStyle name="Comma 4 2 2 3 10 22" xfId="16322"/>
    <cellStyle name="Comma 4 2 2 3 10 3" xfId="16323"/>
    <cellStyle name="Comma 4 2 2 3 10 4" xfId="16324"/>
    <cellStyle name="Comma 4 2 2 3 10 5" xfId="16325"/>
    <cellStyle name="Comma 4 2 2 3 10 6" xfId="16326"/>
    <cellStyle name="Comma 4 2 2 3 10 7" xfId="16327"/>
    <cellStyle name="Comma 4 2 2 3 10 8" xfId="16328"/>
    <cellStyle name="Comma 4 2 2 3 10 9" xfId="16329"/>
    <cellStyle name="Comma 4 2 2 3 11" xfId="16330"/>
    <cellStyle name="Comma 4 2 2 3 11 10" xfId="16331"/>
    <cellStyle name="Comma 4 2 2 3 11 11" xfId="16332"/>
    <cellStyle name="Comma 4 2 2 3 11 12" xfId="16333"/>
    <cellStyle name="Comma 4 2 2 3 11 13" xfId="16334"/>
    <cellStyle name="Comma 4 2 2 3 11 14" xfId="16335"/>
    <cellStyle name="Comma 4 2 2 3 11 15" xfId="16336"/>
    <cellStyle name="Comma 4 2 2 3 11 16" xfId="16337"/>
    <cellStyle name="Comma 4 2 2 3 11 17" xfId="16338"/>
    <cellStyle name="Comma 4 2 2 3 11 18" xfId="16339"/>
    <cellStyle name="Comma 4 2 2 3 11 19" xfId="16340"/>
    <cellStyle name="Comma 4 2 2 3 11 2" xfId="16341"/>
    <cellStyle name="Comma 4 2 2 3 11 20" xfId="16342"/>
    <cellStyle name="Comma 4 2 2 3 11 21" xfId="16343"/>
    <cellStyle name="Comma 4 2 2 3 11 22" xfId="16344"/>
    <cellStyle name="Comma 4 2 2 3 11 3" xfId="16345"/>
    <cellStyle name="Comma 4 2 2 3 11 4" xfId="16346"/>
    <cellStyle name="Comma 4 2 2 3 11 5" xfId="16347"/>
    <cellStyle name="Comma 4 2 2 3 11 6" xfId="16348"/>
    <cellStyle name="Comma 4 2 2 3 11 7" xfId="16349"/>
    <cellStyle name="Comma 4 2 2 3 11 8" xfId="16350"/>
    <cellStyle name="Comma 4 2 2 3 11 9" xfId="16351"/>
    <cellStyle name="Comma 4 2 2 3 12" xfId="16352"/>
    <cellStyle name="Comma 4 2 2 3 12 10" xfId="16353"/>
    <cellStyle name="Comma 4 2 2 3 12 11" xfId="16354"/>
    <cellStyle name="Comma 4 2 2 3 12 12" xfId="16355"/>
    <cellStyle name="Comma 4 2 2 3 12 13" xfId="16356"/>
    <cellStyle name="Comma 4 2 2 3 12 14" xfId="16357"/>
    <cellStyle name="Comma 4 2 2 3 12 15" xfId="16358"/>
    <cellStyle name="Comma 4 2 2 3 12 16" xfId="16359"/>
    <cellStyle name="Comma 4 2 2 3 12 17" xfId="16360"/>
    <cellStyle name="Comma 4 2 2 3 12 18" xfId="16361"/>
    <cellStyle name="Comma 4 2 2 3 12 19" xfId="16362"/>
    <cellStyle name="Comma 4 2 2 3 12 2" xfId="16363"/>
    <cellStyle name="Comma 4 2 2 3 12 20" xfId="16364"/>
    <cellStyle name="Comma 4 2 2 3 12 21" xfId="16365"/>
    <cellStyle name="Comma 4 2 2 3 12 22" xfId="16366"/>
    <cellStyle name="Comma 4 2 2 3 12 3" xfId="16367"/>
    <cellStyle name="Comma 4 2 2 3 12 4" xfId="16368"/>
    <cellStyle name="Comma 4 2 2 3 12 5" xfId="16369"/>
    <cellStyle name="Comma 4 2 2 3 12 6" xfId="16370"/>
    <cellStyle name="Comma 4 2 2 3 12 7" xfId="16371"/>
    <cellStyle name="Comma 4 2 2 3 12 8" xfId="16372"/>
    <cellStyle name="Comma 4 2 2 3 12 9" xfId="16373"/>
    <cellStyle name="Comma 4 2 2 3 13" xfId="16374"/>
    <cellStyle name="Comma 4 2 2 3 13 10" xfId="16375"/>
    <cellStyle name="Comma 4 2 2 3 13 11" xfId="16376"/>
    <cellStyle name="Comma 4 2 2 3 13 12" xfId="16377"/>
    <cellStyle name="Comma 4 2 2 3 13 13" xfId="16378"/>
    <cellStyle name="Comma 4 2 2 3 13 14" xfId="16379"/>
    <cellStyle name="Comma 4 2 2 3 13 15" xfId="16380"/>
    <cellStyle name="Comma 4 2 2 3 13 16" xfId="16381"/>
    <cellStyle name="Comma 4 2 2 3 13 17" xfId="16382"/>
    <cellStyle name="Comma 4 2 2 3 13 18" xfId="16383"/>
    <cellStyle name="Comma 4 2 2 3 13 19" xfId="16384"/>
    <cellStyle name="Comma 4 2 2 3 13 2" xfId="16385"/>
    <cellStyle name="Comma 4 2 2 3 13 20" xfId="16386"/>
    <cellStyle name="Comma 4 2 2 3 13 21" xfId="16387"/>
    <cellStyle name="Comma 4 2 2 3 13 22" xfId="16388"/>
    <cellStyle name="Comma 4 2 2 3 13 3" xfId="16389"/>
    <cellStyle name="Comma 4 2 2 3 13 4" xfId="16390"/>
    <cellStyle name="Comma 4 2 2 3 13 5" xfId="16391"/>
    <cellStyle name="Comma 4 2 2 3 13 6" xfId="16392"/>
    <cellStyle name="Comma 4 2 2 3 13 7" xfId="16393"/>
    <cellStyle name="Comma 4 2 2 3 13 8" xfId="16394"/>
    <cellStyle name="Comma 4 2 2 3 13 9" xfId="16395"/>
    <cellStyle name="Comma 4 2 2 3 14" xfId="16396"/>
    <cellStyle name="Comma 4 2 2 3 14 10" xfId="16397"/>
    <cellStyle name="Comma 4 2 2 3 14 11" xfId="16398"/>
    <cellStyle name="Comma 4 2 2 3 14 12" xfId="16399"/>
    <cellStyle name="Comma 4 2 2 3 14 13" xfId="16400"/>
    <cellStyle name="Comma 4 2 2 3 14 14" xfId="16401"/>
    <cellStyle name="Comma 4 2 2 3 14 15" xfId="16402"/>
    <cellStyle name="Comma 4 2 2 3 14 16" xfId="16403"/>
    <cellStyle name="Comma 4 2 2 3 14 17" xfId="16404"/>
    <cellStyle name="Comma 4 2 2 3 14 18" xfId="16405"/>
    <cellStyle name="Comma 4 2 2 3 14 19" xfId="16406"/>
    <cellStyle name="Comma 4 2 2 3 14 2" xfId="16407"/>
    <cellStyle name="Comma 4 2 2 3 14 20" xfId="16408"/>
    <cellStyle name="Comma 4 2 2 3 14 21" xfId="16409"/>
    <cellStyle name="Comma 4 2 2 3 14 22" xfId="16410"/>
    <cellStyle name="Comma 4 2 2 3 14 3" xfId="16411"/>
    <cellStyle name="Comma 4 2 2 3 14 4" xfId="16412"/>
    <cellStyle name="Comma 4 2 2 3 14 5" xfId="16413"/>
    <cellStyle name="Comma 4 2 2 3 14 6" xfId="16414"/>
    <cellStyle name="Comma 4 2 2 3 14 7" xfId="16415"/>
    <cellStyle name="Comma 4 2 2 3 14 8" xfId="16416"/>
    <cellStyle name="Comma 4 2 2 3 14 9" xfId="16417"/>
    <cellStyle name="Comma 4 2 2 3 15" xfId="16418"/>
    <cellStyle name="Comma 4 2 2 3 15 10" xfId="16419"/>
    <cellStyle name="Comma 4 2 2 3 15 11" xfId="16420"/>
    <cellStyle name="Comma 4 2 2 3 15 12" xfId="16421"/>
    <cellStyle name="Comma 4 2 2 3 15 13" xfId="16422"/>
    <cellStyle name="Comma 4 2 2 3 15 14" xfId="16423"/>
    <cellStyle name="Comma 4 2 2 3 15 15" xfId="16424"/>
    <cellStyle name="Comma 4 2 2 3 15 16" xfId="16425"/>
    <cellStyle name="Comma 4 2 2 3 15 17" xfId="16426"/>
    <cellStyle name="Comma 4 2 2 3 15 18" xfId="16427"/>
    <cellStyle name="Comma 4 2 2 3 15 19" xfId="16428"/>
    <cellStyle name="Comma 4 2 2 3 15 2" xfId="16429"/>
    <cellStyle name="Comma 4 2 2 3 15 20" xfId="16430"/>
    <cellStyle name="Comma 4 2 2 3 15 21" xfId="16431"/>
    <cellStyle name="Comma 4 2 2 3 15 22" xfId="16432"/>
    <cellStyle name="Comma 4 2 2 3 15 3" xfId="16433"/>
    <cellStyle name="Comma 4 2 2 3 15 4" xfId="16434"/>
    <cellStyle name="Comma 4 2 2 3 15 5" xfId="16435"/>
    <cellStyle name="Comma 4 2 2 3 15 6" xfId="16436"/>
    <cellStyle name="Comma 4 2 2 3 15 7" xfId="16437"/>
    <cellStyle name="Comma 4 2 2 3 15 8" xfId="16438"/>
    <cellStyle name="Comma 4 2 2 3 15 9" xfId="16439"/>
    <cellStyle name="Comma 4 2 2 3 16" xfId="16440"/>
    <cellStyle name="Comma 4 2 2 3 16 10" xfId="16441"/>
    <cellStyle name="Comma 4 2 2 3 16 11" xfId="16442"/>
    <cellStyle name="Comma 4 2 2 3 16 12" xfId="16443"/>
    <cellStyle name="Comma 4 2 2 3 16 13" xfId="16444"/>
    <cellStyle name="Comma 4 2 2 3 16 14" xfId="16445"/>
    <cellStyle name="Comma 4 2 2 3 16 15" xfId="16446"/>
    <cellStyle name="Comma 4 2 2 3 16 16" xfId="16447"/>
    <cellStyle name="Comma 4 2 2 3 16 17" xfId="16448"/>
    <cellStyle name="Comma 4 2 2 3 16 18" xfId="16449"/>
    <cellStyle name="Comma 4 2 2 3 16 19" xfId="16450"/>
    <cellStyle name="Comma 4 2 2 3 16 2" xfId="16451"/>
    <cellStyle name="Comma 4 2 2 3 16 20" xfId="16452"/>
    <cellStyle name="Comma 4 2 2 3 16 21" xfId="16453"/>
    <cellStyle name="Comma 4 2 2 3 16 22" xfId="16454"/>
    <cellStyle name="Comma 4 2 2 3 16 3" xfId="16455"/>
    <cellStyle name="Comma 4 2 2 3 16 4" xfId="16456"/>
    <cellStyle name="Comma 4 2 2 3 16 5" xfId="16457"/>
    <cellStyle name="Comma 4 2 2 3 16 6" xfId="16458"/>
    <cellStyle name="Comma 4 2 2 3 16 7" xfId="16459"/>
    <cellStyle name="Comma 4 2 2 3 16 8" xfId="16460"/>
    <cellStyle name="Comma 4 2 2 3 16 9" xfId="16461"/>
    <cellStyle name="Comma 4 2 2 3 17" xfId="16462"/>
    <cellStyle name="Comma 4 2 2 3 17 10" xfId="16463"/>
    <cellStyle name="Comma 4 2 2 3 17 11" xfId="16464"/>
    <cellStyle name="Comma 4 2 2 3 17 12" xfId="16465"/>
    <cellStyle name="Comma 4 2 2 3 17 13" xfId="16466"/>
    <cellStyle name="Comma 4 2 2 3 17 14" xfId="16467"/>
    <cellStyle name="Comma 4 2 2 3 17 15" xfId="16468"/>
    <cellStyle name="Comma 4 2 2 3 17 16" xfId="16469"/>
    <cellStyle name="Comma 4 2 2 3 17 17" xfId="16470"/>
    <cellStyle name="Comma 4 2 2 3 17 18" xfId="16471"/>
    <cellStyle name="Comma 4 2 2 3 17 19" xfId="16472"/>
    <cellStyle name="Comma 4 2 2 3 17 2" xfId="16473"/>
    <cellStyle name="Comma 4 2 2 3 17 20" xfId="16474"/>
    <cellStyle name="Comma 4 2 2 3 17 21" xfId="16475"/>
    <cellStyle name="Comma 4 2 2 3 17 22" xfId="16476"/>
    <cellStyle name="Comma 4 2 2 3 17 3" xfId="16477"/>
    <cellStyle name="Comma 4 2 2 3 17 4" xfId="16478"/>
    <cellStyle name="Comma 4 2 2 3 17 5" xfId="16479"/>
    <cellStyle name="Comma 4 2 2 3 17 6" xfId="16480"/>
    <cellStyle name="Comma 4 2 2 3 17 7" xfId="16481"/>
    <cellStyle name="Comma 4 2 2 3 17 8" xfId="16482"/>
    <cellStyle name="Comma 4 2 2 3 17 9" xfId="16483"/>
    <cellStyle name="Comma 4 2 2 3 18" xfId="16484"/>
    <cellStyle name="Comma 4 2 2 3 18 10" xfId="16485"/>
    <cellStyle name="Comma 4 2 2 3 18 11" xfId="16486"/>
    <cellStyle name="Comma 4 2 2 3 18 12" xfId="16487"/>
    <cellStyle name="Comma 4 2 2 3 18 13" xfId="16488"/>
    <cellStyle name="Comma 4 2 2 3 18 14" xfId="16489"/>
    <cellStyle name="Comma 4 2 2 3 18 15" xfId="16490"/>
    <cellStyle name="Comma 4 2 2 3 18 16" xfId="16491"/>
    <cellStyle name="Comma 4 2 2 3 18 17" xfId="16492"/>
    <cellStyle name="Comma 4 2 2 3 18 18" xfId="16493"/>
    <cellStyle name="Comma 4 2 2 3 18 19" xfId="16494"/>
    <cellStyle name="Comma 4 2 2 3 18 2" xfId="16495"/>
    <cellStyle name="Comma 4 2 2 3 18 20" xfId="16496"/>
    <cellStyle name="Comma 4 2 2 3 18 21" xfId="16497"/>
    <cellStyle name="Comma 4 2 2 3 18 22" xfId="16498"/>
    <cellStyle name="Comma 4 2 2 3 18 3" xfId="16499"/>
    <cellStyle name="Comma 4 2 2 3 18 4" xfId="16500"/>
    <cellStyle name="Comma 4 2 2 3 18 5" xfId="16501"/>
    <cellStyle name="Comma 4 2 2 3 18 6" xfId="16502"/>
    <cellStyle name="Comma 4 2 2 3 18 7" xfId="16503"/>
    <cellStyle name="Comma 4 2 2 3 18 8" xfId="16504"/>
    <cellStyle name="Comma 4 2 2 3 18 9" xfId="16505"/>
    <cellStyle name="Comma 4 2 2 3 19" xfId="16506"/>
    <cellStyle name="Comma 4 2 2 3 19 10" xfId="16507"/>
    <cellStyle name="Comma 4 2 2 3 19 11" xfId="16508"/>
    <cellStyle name="Comma 4 2 2 3 19 12" xfId="16509"/>
    <cellStyle name="Comma 4 2 2 3 19 13" xfId="16510"/>
    <cellStyle name="Comma 4 2 2 3 19 14" xfId="16511"/>
    <cellStyle name="Comma 4 2 2 3 19 15" xfId="16512"/>
    <cellStyle name="Comma 4 2 2 3 19 16" xfId="16513"/>
    <cellStyle name="Comma 4 2 2 3 19 17" xfId="16514"/>
    <cellStyle name="Comma 4 2 2 3 19 18" xfId="16515"/>
    <cellStyle name="Comma 4 2 2 3 19 19" xfId="16516"/>
    <cellStyle name="Comma 4 2 2 3 19 2" xfId="16517"/>
    <cellStyle name="Comma 4 2 2 3 19 20" xfId="16518"/>
    <cellStyle name="Comma 4 2 2 3 19 21" xfId="16519"/>
    <cellStyle name="Comma 4 2 2 3 19 22" xfId="16520"/>
    <cellStyle name="Comma 4 2 2 3 19 3" xfId="16521"/>
    <cellStyle name="Comma 4 2 2 3 19 4" xfId="16522"/>
    <cellStyle name="Comma 4 2 2 3 19 5" xfId="16523"/>
    <cellStyle name="Comma 4 2 2 3 19 6" xfId="16524"/>
    <cellStyle name="Comma 4 2 2 3 19 7" xfId="16525"/>
    <cellStyle name="Comma 4 2 2 3 19 8" xfId="16526"/>
    <cellStyle name="Comma 4 2 2 3 19 9" xfId="16527"/>
    <cellStyle name="Comma 4 2 2 3 2" xfId="16528"/>
    <cellStyle name="Comma 4 2 2 3 2 10" xfId="16529"/>
    <cellStyle name="Comma 4 2 2 3 2 11" xfId="16530"/>
    <cellStyle name="Comma 4 2 2 3 2 12" xfId="16531"/>
    <cellStyle name="Comma 4 2 2 3 2 13" xfId="16532"/>
    <cellStyle name="Comma 4 2 2 3 2 14" xfId="16533"/>
    <cellStyle name="Comma 4 2 2 3 2 15" xfId="16534"/>
    <cellStyle name="Comma 4 2 2 3 2 16" xfId="16535"/>
    <cellStyle name="Comma 4 2 2 3 2 17" xfId="16536"/>
    <cellStyle name="Comma 4 2 2 3 2 18" xfId="16537"/>
    <cellStyle name="Comma 4 2 2 3 2 19" xfId="16538"/>
    <cellStyle name="Comma 4 2 2 3 2 2" xfId="16539"/>
    <cellStyle name="Comma 4 2 2 3 2 20" xfId="16540"/>
    <cellStyle name="Comma 4 2 2 3 2 21" xfId="16541"/>
    <cellStyle name="Comma 4 2 2 3 2 22" xfId="16542"/>
    <cellStyle name="Comma 4 2 2 3 2 23" xfId="16543"/>
    <cellStyle name="Comma 4 2 2 3 2 24" xfId="16544"/>
    <cellStyle name="Comma 4 2 2 3 2 25" xfId="16545"/>
    <cellStyle name="Comma 4 2 2 3 2 26" xfId="16546"/>
    <cellStyle name="Comma 4 2 2 3 2 27" xfId="16547"/>
    <cellStyle name="Comma 4 2 2 3 2 28" xfId="16548"/>
    <cellStyle name="Comma 4 2 2 3 2 29" xfId="16549"/>
    <cellStyle name="Comma 4 2 2 3 2 3" xfId="16550"/>
    <cellStyle name="Comma 4 2 2 3 2 30" xfId="16551"/>
    <cellStyle name="Comma 4 2 2 3 2 31" xfId="16552"/>
    <cellStyle name="Comma 4 2 2 3 2 32" xfId="16553"/>
    <cellStyle name="Comma 4 2 2 3 2 33" xfId="16554"/>
    <cellStyle name="Comma 4 2 2 3 2 34" xfId="16555"/>
    <cellStyle name="Comma 4 2 2 3 2 35" xfId="16556"/>
    <cellStyle name="Comma 4 2 2 3 2 36" xfId="16557"/>
    <cellStyle name="Comma 4 2 2 3 2 37" xfId="16558"/>
    <cellStyle name="Comma 4 2 2 3 2 38" xfId="16559"/>
    <cellStyle name="Comma 4 2 2 3 2 39" xfId="16560"/>
    <cellStyle name="Comma 4 2 2 3 2 4" xfId="16561"/>
    <cellStyle name="Comma 4 2 2 3 2 40" xfId="16562"/>
    <cellStyle name="Comma 4 2 2 3 2 5" xfId="16563"/>
    <cellStyle name="Comma 4 2 2 3 2 6" xfId="16564"/>
    <cellStyle name="Comma 4 2 2 3 2 7" xfId="16565"/>
    <cellStyle name="Comma 4 2 2 3 2 8" xfId="16566"/>
    <cellStyle name="Comma 4 2 2 3 2 9" xfId="16567"/>
    <cellStyle name="Comma 4 2 2 3 20" xfId="16568"/>
    <cellStyle name="Comma 4 2 2 3 21" xfId="16569"/>
    <cellStyle name="Comma 4 2 2 3 22" xfId="16570"/>
    <cellStyle name="Comma 4 2 2 3 23" xfId="16571"/>
    <cellStyle name="Comma 4 2 2 3 24" xfId="16572"/>
    <cellStyle name="Comma 4 2 2 3 25" xfId="16573"/>
    <cellStyle name="Comma 4 2 2 3 26" xfId="16574"/>
    <cellStyle name="Comma 4 2 2 3 27" xfId="16575"/>
    <cellStyle name="Comma 4 2 2 3 28" xfId="16576"/>
    <cellStyle name="Comma 4 2 2 3 29" xfId="16577"/>
    <cellStyle name="Comma 4 2 2 3 3" xfId="16578"/>
    <cellStyle name="Comma 4 2 2 3 30" xfId="16579"/>
    <cellStyle name="Comma 4 2 2 3 31" xfId="16580"/>
    <cellStyle name="Comma 4 2 2 3 32" xfId="16581"/>
    <cellStyle name="Comma 4 2 2 3 33" xfId="16582"/>
    <cellStyle name="Comma 4 2 2 3 34" xfId="16583"/>
    <cellStyle name="Comma 4 2 2 3 35" xfId="16584"/>
    <cellStyle name="Comma 4 2 2 3 36" xfId="16585"/>
    <cellStyle name="Comma 4 2 2 3 37" xfId="16586"/>
    <cellStyle name="Comma 4 2 2 3 38" xfId="16587"/>
    <cellStyle name="Comma 4 2 2 3 39" xfId="16588"/>
    <cellStyle name="Comma 4 2 2 3 4" xfId="16589"/>
    <cellStyle name="Comma 4 2 2 3 40" xfId="16590"/>
    <cellStyle name="Comma 4 2 2 3 5" xfId="16591"/>
    <cellStyle name="Comma 4 2 2 3 6" xfId="16592"/>
    <cellStyle name="Comma 4 2 2 3 7" xfId="16593"/>
    <cellStyle name="Comma 4 2 2 3 8" xfId="16594"/>
    <cellStyle name="Comma 4 2 2 3 9" xfId="16595"/>
    <cellStyle name="Comma 4 2 2 3 9 10" xfId="16596"/>
    <cellStyle name="Comma 4 2 2 3 9 11" xfId="16597"/>
    <cellStyle name="Comma 4 2 2 3 9 12" xfId="16598"/>
    <cellStyle name="Comma 4 2 2 3 9 13" xfId="16599"/>
    <cellStyle name="Comma 4 2 2 3 9 14" xfId="16600"/>
    <cellStyle name="Comma 4 2 2 3 9 15" xfId="16601"/>
    <cellStyle name="Comma 4 2 2 3 9 16" xfId="16602"/>
    <cellStyle name="Comma 4 2 2 3 9 17" xfId="16603"/>
    <cellStyle name="Comma 4 2 2 3 9 18" xfId="16604"/>
    <cellStyle name="Comma 4 2 2 3 9 19" xfId="16605"/>
    <cellStyle name="Comma 4 2 2 3 9 2" xfId="16606"/>
    <cellStyle name="Comma 4 2 2 3 9 20" xfId="16607"/>
    <cellStyle name="Comma 4 2 2 3 9 21" xfId="16608"/>
    <cellStyle name="Comma 4 2 2 3 9 22" xfId="16609"/>
    <cellStyle name="Comma 4 2 2 3 9 3" xfId="16610"/>
    <cellStyle name="Comma 4 2 2 3 9 4" xfId="16611"/>
    <cellStyle name="Comma 4 2 2 3 9 5" xfId="16612"/>
    <cellStyle name="Comma 4 2 2 3 9 6" xfId="16613"/>
    <cellStyle name="Comma 4 2 2 3 9 7" xfId="16614"/>
    <cellStyle name="Comma 4 2 2 3 9 8" xfId="16615"/>
    <cellStyle name="Comma 4 2 2 3 9 9" xfId="16616"/>
    <cellStyle name="Comma 4 2 2 30" xfId="16617"/>
    <cellStyle name="Comma 4 2 2 31" xfId="16618"/>
    <cellStyle name="Comma 4 2 2 32" xfId="16619"/>
    <cellStyle name="Comma 4 2 2 33" xfId="16620"/>
    <cellStyle name="Comma 4 2 2 34" xfId="16621"/>
    <cellStyle name="Comma 4 2 2 35" xfId="16622"/>
    <cellStyle name="Comma 4 2 2 36" xfId="16623"/>
    <cellStyle name="Comma 4 2 2 37" xfId="16624"/>
    <cellStyle name="Comma 4 2 2 38" xfId="16625"/>
    <cellStyle name="Comma 4 2 2 39" xfId="16626"/>
    <cellStyle name="Comma 4 2 2 4" xfId="16627"/>
    <cellStyle name="Comma 4 2 2 40" xfId="16628"/>
    <cellStyle name="Comma 4 2 2 41" xfId="16629"/>
    <cellStyle name="Comma 4 2 2 42" xfId="16630"/>
    <cellStyle name="Comma 4 2 2 43" xfId="16631"/>
    <cellStyle name="Comma 4 2 2 44" xfId="16632"/>
    <cellStyle name="Comma 4 2 2 45" xfId="16633"/>
    <cellStyle name="Comma 4 2 2 46" xfId="16634"/>
    <cellStyle name="Comma 4 2 2 5" xfId="16635"/>
    <cellStyle name="Comma 4 2 2 6" xfId="16636"/>
    <cellStyle name="Comma 4 2 2 7" xfId="16637"/>
    <cellStyle name="Comma 4 2 2 8" xfId="16638"/>
    <cellStyle name="Comma 4 2 2 9" xfId="16639"/>
    <cellStyle name="Comma 4 2 20" xfId="16640"/>
    <cellStyle name="Comma 4 2 20 10" xfId="16641"/>
    <cellStyle name="Comma 4 2 20 11" xfId="16642"/>
    <cellStyle name="Comma 4 2 20 12" xfId="16643"/>
    <cellStyle name="Comma 4 2 20 13" xfId="16644"/>
    <cellStyle name="Comma 4 2 20 14" xfId="16645"/>
    <cellStyle name="Comma 4 2 20 15" xfId="16646"/>
    <cellStyle name="Comma 4 2 20 16" xfId="16647"/>
    <cellStyle name="Comma 4 2 20 17" xfId="16648"/>
    <cellStyle name="Comma 4 2 20 18" xfId="16649"/>
    <cellStyle name="Comma 4 2 20 19" xfId="16650"/>
    <cellStyle name="Comma 4 2 20 2" xfId="16651"/>
    <cellStyle name="Comma 4 2 20 20" xfId="16652"/>
    <cellStyle name="Comma 4 2 20 21" xfId="16653"/>
    <cellStyle name="Comma 4 2 20 22" xfId="16654"/>
    <cellStyle name="Comma 4 2 20 3" xfId="16655"/>
    <cellStyle name="Comma 4 2 20 4" xfId="16656"/>
    <cellStyle name="Comma 4 2 20 5" xfId="16657"/>
    <cellStyle name="Comma 4 2 20 6" xfId="16658"/>
    <cellStyle name="Comma 4 2 20 7" xfId="16659"/>
    <cellStyle name="Comma 4 2 20 8" xfId="16660"/>
    <cellStyle name="Comma 4 2 20 9" xfId="16661"/>
    <cellStyle name="Comma 4 2 21" xfId="16662"/>
    <cellStyle name="Comma 4 2 21 10" xfId="16663"/>
    <cellStyle name="Comma 4 2 21 11" xfId="16664"/>
    <cellStyle name="Comma 4 2 21 12" xfId="16665"/>
    <cellStyle name="Comma 4 2 21 13" xfId="16666"/>
    <cellStyle name="Comma 4 2 21 14" xfId="16667"/>
    <cellStyle name="Comma 4 2 21 15" xfId="16668"/>
    <cellStyle name="Comma 4 2 21 16" xfId="16669"/>
    <cellStyle name="Comma 4 2 21 17" xfId="16670"/>
    <cellStyle name="Comma 4 2 21 18" xfId="16671"/>
    <cellStyle name="Comma 4 2 21 19" xfId="16672"/>
    <cellStyle name="Comma 4 2 21 2" xfId="16673"/>
    <cellStyle name="Comma 4 2 21 20" xfId="16674"/>
    <cellStyle name="Comma 4 2 21 21" xfId="16675"/>
    <cellStyle name="Comma 4 2 21 22" xfId="16676"/>
    <cellStyle name="Comma 4 2 21 3" xfId="16677"/>
    <cellStyle name="Comma 4 2 21 4" xfId="16678"/>
    <cellStyle name="Comma 4 2 21 5" xfId="16679"/>
    <cellStyle name="Comma 4 2 21 6" xfId="16680"/>
    <cellStyle name="Comma 4 2 21 7" xfId="16681"/>
    <cellStyle name="Comma 4 2 21 8" xfId="16682"/>
    <cellStyle name="Comma 4 2 21 9" xfId="16683"/>
    <cellStyle name="Comma 4 2 22" xfId="16684"/>
    <cellStyle name="Comma 4 2 22 10" xfId="16685"/>
    <cellStyle name="Comma 4 2 22 11" xfId="16686"/>
    <cellStyle name="Comma 4 2 22 12" xfId="16687"/>
    <cellStyle name="Comma 4 2 22 13" xfId="16688"/>
    <cellStyle name="Comma 4 2 22 14" xfId="16689"/>
    <cellStyle name="Comma 4 2 22 15" xfId="16690"/>
    <cellStyle name="Comma 4 2 22 16" xfId="16691"/>
    <cellStyle name="Comma 4 2 22 17" xfId="16692"/>
    <cellStyle name="Comma 4 2 22 18" xfId="16693"/>
    <cellStyle name="Comma 4 2 22 19" xfId="16694"/>
    <cellStyle name="Comma 4 2 22 2" xfId="16695"/>
    <cellStyle name="Comma 4 2 22 20" xfId="16696"/>
    <cellStyle name="Comma 4 2 22 21" xfId="16697"/>
    <cellStyle name="Comma 4 2 22 22" xfId="16698"/>
    <cellStyle name="Comma 4 2 22 3" xfId="16699"/>
    <cellStyle name="Comma 4 2 22 4" xfId="16700"/>
    <cellStyle name="Comma 4 2 22 5" xfId="16701"/>
    <cellStyle name="Comma 4 2 22 6" xfId="16702"/>
    <cellStyle name="Comma 4 2 22 7" xfId="16703"/>
    <cellStyle name="Comma 4 2 22 8" xfId="16704"/>
    <cellStyle name="Comma 4 2 22 9" xfId="16705"/>
    <cellStyle name="Comma 4 2 23" xfId="16706"/>
    <cellStyle name="Comma 4 2 23 10" xfId="16707"/>
    <cellStyle name="Comma 4 2 23 11" xfId="16708"/>
    <cellStyle name="Comma 4 2 23 12" xfId="16709"/>
    <cellStyle name="Comma 4 2 23 13" xfId="16710"/>
    <cellStyle name="Comma 4 2 23 14" xfId="16711"/>
    <cellStyle name="Comma 4 2 23 15" xfId="16712"/>
    <cellStyle name="Comma 4 2 23 16" xfId="16713"/>
    <cellStyle name="Comma 4 2 23 17" xfId="16714"/>
    <cellStyle name="Comma 4 2 23 18" xfId="16715"/>
    <cellStyle name="Comma 4 2 23 19" xfId="16716"/>
    <cellStyle name="Comma 4 2 23 2" xfId="16717"/>
    <cellStyle name="Comma 4 2 23 20" xfId="16718"/>
    <cellStyle name="Comma 4 2 23 21" xfId="16719"/>
    <cellStyle name="Comma 4 2 23 22" xfId="16720"/>
    <cellStyle name="Comma 4 2 23 3" xfId="16721"/>
    <cellStyle name="Comma 4 2 23 4" xfId="16722"/>
    <cellStyle name="Comma 4 2 23 5" xfId="16723"/>
    <cellStyle name="Comma 4 2 23 6" xfId="16724"/>
    <cellStyle name="Comma 4 2 23 7" xfId="16725"/>
    <cellStyle name="Comma 4 2 23 8" xfId="16726"/>
    <cellStyle name="Comma 4 2 23 9" xfId="16727"/>
    <cellStyle name="Comma 4 2 24" xfId="16728"/>
    <cellStyle name="Comma 4 2 24 10" xfId="16729"/>
    <cellStyle name="Comma 4 2 24 11" xfId="16730"/>
    <cellStyle name="Comma 4 2 24 12" xfId="16731"/>
    <cellStyle name="Comma 4 2 24 13" xfId="16732"/>
    <cellStyle name="Comma 4 2 24 14" xfId="16733"/>
    <cellStyle name="Comma 4 2 24 15" xfId="16734"/>
    <cellStyle name="Comma 4 2 24 16" xfId="16735"/>
    <cellStyle name="Comma 4 2 24 17" xfId="16736"/>
    <cellStyle name="Comma 4 2 24 18" xfId="16737"/>
    <cellStyle name="Comma 4 2 24 19" xfId="16738"/>
    <cellStyle name="Comma 4 2 24 2" xfId="16739"/>
    <cellStyle name="Comma 4 2 24 20" xfId="16740"/>
    <cellStyle name="Comma 4 2 24 21" xfId="16741"/>
    <cellStyle name="Comma 4 2 24 22" xfId="16742"/>
    <cellStyle name="Comma 4 2 24 3" xfId="16743"/>
    <cellStyle name="Comma 4 2 24 4" xfId="16744"/>
    <cellStyle name="Comma 4 2 24 5" xfId="16745"/>
    <cellStyle name="Comma 4 2 24 6" xfId="16746"/>
    <cellStyle name="Comma 4 2 24 7" xfId="16747"/>
    <cellStyle name="Comma 4 2 24 8" xfId="16748"/>
    <cellStyle name="Comma 4 2 24 9" xfId="16749"/>
    <cellStyle name="Comma 4 2 25" xfId="16750"/>
    <cellStyle name="Comma 4 2 25 10" xfId="16751"/>
    <cellStyle name="Comma 4 2 25 11" xfId="16752"/>
    <cellStyle name="Comma 4 2 25 12" xfId="16753"/>
    <cellStyle name="Comma 4 2 25 13" xfId="16754"/>
    <cellStyle name="Comma 4 2 25 14" xfId="16755"/>
    <cellStyle name="Comma 4 2 25 15" xfId="16756"/>
    <cellStyle name="Comma 4 2 25 16" xfId="16757"/>
    <cellStyle name="Comma 4 2 25 17" xfId="16758"/>
    <cellStyle name="Comma 4 2 25 18" xfId="16759"/>
    <cellStyle name="Comma 4 2 25 19" xfId="16760"/>
    <cellStyle name="Comma 4 2 25 2" xfId="16761"/>
    <cellStyle name="Comma 4 2 25 20" xfId="16762"/>
    <cellStyle name="Comma 4 2 25 21" xfId="16763"/>
    <cellStyle name="Comma 4 2 25 22" xfId="16764"/>
    <cellStyle name="Comma 4 2 25 3" xfId="16765"/>
    <cellStyle name="Comma 4 2 25 4" xfId="16766"/>
    <cellStyle name="Comma 4 2 25 5" xfId="16767"/>
    <cellStyle name="Comma 4 2 25 6" xfId="16768"/>
    <cellStyle name="Comma 4 2 25 7" xfId="16769"/>
    <cellStyle name="Comma 4 2 25 8" xfId="16770"/>
    <cellStyle name="Comma 4 2 25 9" xfId="16771"/>
    <cellStyle name="Comma 4 2 26" xfId="16772"/>
    <cellStyle name="Comma 4 2 27" xfId="16773"/>
    <cellStyle name="Comma 4 2 28" xfId="16774"/>
    <cellStyle name="Comma 4 2 29" xfId="16775"/>
    <cellStyle name="Comma 4 2 3" xfId="16776"/>
    <cellStyle name="Comma 4 2 3 10" xfId="16777"/>
    <cellStyle name="Comma 4 2 3 11" xfId="16778"/>
    <cellStyle name="Comma 4 2 3 12" xfId="16779"/>
    <cellStyle name="Comma 4 2 3 13" xfId="16780"/>
    <cellStyle name="Comma 4 2 3 14" xfId="16781"/>
    <cellStyle name="Comma 4 2 3 15" xfId="16782"/>
    <cellStyle name="Comma 4 2 3 16" xfId="16783"/>
    <cellStyle name="Comma 4 2 3 17" xfId="16784"/>
    <cellStyle name="Comma 4 2 3 18" xfId="16785"/>
    <cellStyle name="Comma 4 2 3 19" xfId="16786"/>
    <cellStyle name="Comma 4 2 3 2" xfId="16787"/>
    <cellStyle name="Comma 4 2 3 2 10" xfId="16788"/>
    <cellStyle name="Comma 4 2 3 2 10 10" xfId="16789"/>
    <cellStyle name="Comma 4 2 3 2 10 11" xfId="16790"/>
    <cellStyle name="Comma 4 2 3 2 10 12" xfId="16791"/>
    <cellStyle name="Comma 4 2 3 2 10 13" xfId="16792"/>
    <cellStyle name="Comma 4 2 3 2 10 14" xfId="16793"/>
    <cellStyle name="Comma 4 2 3 2 10 15" xfId="16794"/>
    <cellStyle name="Comma 4 2 3 2 10 16" xfId="16795"/>
    <cellStyle name="Comma 4 2 3 2 10 17" xfId="16796"/>
    <cellStyle name="Comma 4 2 3 2 10 18" xfId="16797"/>
    <cellStyle name="Comma 4 2 3 2 10 19" xfId="16798"/>
    <cellStyle name="Comma 4 2 3 2 10 2" xfId="16799"/>
    <cellStyle name="Comma 4 2 3 2 10 20" xfId="16800"/>
    <cellStyle name="Comma 4 2 3 2 10 21" xfId="16801"/>
    <cellStyle name="Comma 4 2 3 2 10 22" xfId="16802"/>
    <cellStyle name="Comma 4 2 3 2 10 3" xfId="16803"/>
    <cellStyle name="Comma 4 2 3 2 10 4" xfId="16804"/>
    <cellStyle name="Comma 4 2 3 2 10 5" xfId="16805"/>
    <cellStyle name="Comma 4 2 3 2 10 6" xfId="16806"/>
    <cellStyle name="Comma 4 2 3 2 10 7" xfId="16807"/>
    <cellStyle name="Comma 4 2 3 2 10 8" xfId="16808"/>
    <cellStyle name="Comma 4 2 3 2 10 9" xfId="16809"/>
    <cellStyle name="Comma 4 2 3 2 11" xfId="16810"/>
    <cellStyle name="Comma 4 2 3 2 11 10" xfId="16811"/>
    <cellStyle name="Comma 4 2 3 2 11 11" xfId="16812"/>
    <cellStyle name="Comma 4 2 3 2 11 12" xfId="16813"/>
    <cellStyle name="Comma 4 2 3 2 11 13" xfId="16814"/>
    <cellStyle name="Comma 4 2 3 2 11 14" xfId="16815"/>
    <cellStyle name="Comma 4 2 3 2 11 15" xfId="16816"/>
    <cellStyle name="Comma 4 2 3 2 11 16" xfId="16817"/>
    <cellStyle name="Comma 4 2 3 2 11 17" xfId="16818"/>
    <cellStyle name="Comma 4 2 3 2 11 18" xfId="16819"/>
    <cellStyle name="Comma 4 2 3 2 11 19" xfId="16820"/>
    <cellStyle name="Comma 4 2 3 2 11 2" xfId="16821"/>
    <cellStyle name="Comma 4 2 3 2 11 20" xfId="16822"/>
    <cellStyle name="Comma 4 2 3 2 11 21" xfId="16823"/>
    <cellStyle name="Comma 4 2 3 2 11 22" xfId="16824"/>
    <cellStyle name="Comma 4 2 3 2 11 3" xfId="16825"/>
    <cellStyle name="Comma 4 2 3 2 11 4" xfId="16826"/>
    <cellStyle name="Comma 4 2 3 2 11 5" xfId="16827"/>
    <cellStyle name="Comma 4 2 3 2 11 6" xfId="16828"/>
    <cellStyle name="Comma 4 2 3 2 11 7" xfId="16829"/>
    <cellStyle name="Comma 4 2 3 2 11 8" xfId="16830"/>
    <cellStyle name="Comma 4 2 3 2 11 9" xfId="16831"/>
    <cellStyle name="Comma 4 2 3 2 12" xfId="16832"/>
    <cellStyle name="Comma 4 2 3 2 12 10" xfId="16833"/>
    <cellStyle name="Comma 4 2 3 2 12 11" xfId="16834"/>
    <cellStyle name="Comma 4 2 3 2 12 12" xfId="16835"/>
    <cellStyle name="Comma 4 2 3 2 12 13" xfId="16836"/>
    <cellStyle name="Comma 4 2 3 2 12 14" xfId="16837"/>
    <cellStyle name="Comma 4 2 3 2 12 15" xfId="16838"/>
    <cellStyle name="Comma 4 2 3 2 12 16" xfId="16839"/>
    <cellStyle name="Comma 4 2 3 2 12 17" xfId="16840"/>
    <cellStyle name="Comma 4 2 3 2 12 18" xfId="16841"/>
    <cellStyle name="Comma 4 2 3 2 12 19" xfId="16842"/>
    <cellStyle name="Comma 4 2 3 2 12 2" xfId="16843"/>
    <cellStyle name="Comma 4 2 3 2 12 20" xfId="16844"/>
    <cellStyle name="Comma 4 2 3 2 12 21" xfId="16845"/>
    <cellStyle name="Comma 4 2 3 2 12 22" xfId="16846"/>
    <cellStyle name="Comma 4 2 3 2 12 3" xfId="16847"/>
    <cellStyle name="Comma 4 2 3 2 12 4" xfId="16848"/>
    <cellStyle name="Comma 4 2 3 2 12 5" xfId="16849"/>
    <cellStyle name="Comma 4 2 3 2 12 6" xfId="16850"/>
    <cellStyle name="Comma 4 2 3 2 12 7" xfId="16851"/>
    <cellStyle name="Comma 4 2 3 2 12 8" xfId="16852"/>
    <cellStyle name="Comma 4 2 3 2 12 9" xfId="16853"/>
    <cellStyle name="Comma 4 2 3 2 13" xfId="16854"/>
    <cellStyle name="Comma 4 2 3 2 13 10" xfId="16855"/>
    <cellStyle name="Comma 4 2 3 2 13 11" xfId="16856"/>
    <cellStyle name="Comma 4 2 3 2 13 12" xfId="16857"/>
    <cellStyle name="Comma 4 2 3 2 13 13" xfId="16858"/>
    <cellStyle name="Comma 4 2 3 2 13 14" xfId="16859"/>
    <cellStyle name="Comma 4 2 3 2 13 15" xfId="16860"/>
    <cellStyle name="Comma 4 2 3 2 13 16" xfId="16861"/>
    <cellStyle name="Comma 4 2 3 2 13 17" xfId="16862"/>
    <cellStyle name="Comma 4 2 3 2 13 18" xfId="16863"/>
    <cellStyle name="Comma 4 2 3 2 13 19" xfId="16864"/>
    <cellStyle name="Comma 4 2 3 2 13 2" xfId="16865"/>
    <cellStyle name="Comma 4 2 3 2 13 20" xfId="16866"/>
    <cellStyle name="Comma 4 2 3 2 13 21" xfId="16867"/>
    <cellStyle name="Comma 4 2 3 2 13 22" xfId="16868"/>
    <cellStyle name="Comma 4 2 3 2 13 3" xfId="16869"/>
    <cellStyle name="Comma 4 2 3 2 13 4" xfId="16870"/>
    <cellStyle name="Comma 4 2 3 2 13 5" xfId="16871"/>
    <cellStyle name="Comma 4 2 3 2 13 6" xfId="16872"/>
    <cellStyle name="Comma 4 2 3 2 13 7" xfId="16873"/>
    <cellStyle name="Comma 4 2 3 2 13 8" xfId="16874"/>
    <cellStyle name="Comma 4 2 3 2 13 9" xfId="16875"/>
    <cellStyle name="Comma 4 2 3 2 14" xfId="16876"/>
    <cellStyle name="Comma 4 2 3 2 14 10" xfId="16877"/>
    <cellStyle name="Comma 4 2 3 2 14 11" xfId="16878"/>
    <cellStyle name="Comma 4 2 3 2 14 12" xfId="16879"/>
    <cellStyle name="Comma 4 2 3 2 14 13" xfId="16880"/>
    <cellStyle name="Comma 4 2 3 2 14 14" xfId="16881"/>
    <cellStyle name="Comma 4 2 3 2 14 15" xfId="16882"/>
    <cellStyle name="Comma 4 2 3 2 14 16" xfId="16883"/>
    <cellStyle name="Comma 4 2 3 2 14 17" xfId="16884"/>
    <cellStyle name="Comma 4 2 3 2 14 18" xfId="16885"/>
    <cellStyle name="Comma 4 2 3 2 14 19" xfId="16886"/>
    <cellStyle name="Comma 4 2 3 2 14 2" xfId="16887"/>
    <cellStyle name="Comma 4 2 3 2 14 20" xfId="16888"/>
    <cellStyle name="Comma 4 2 3 2 14 21" xfId="16889"/>
    <cellStyle name="Comma 4 2 3 2 14 22" xfId="16890"/>
    <cellStyle name="Comma 4 2 3 2 14 3" xfId="16891"/>
    <cellStyle name="Comma 4 2 3 2 14 4" xfId="16892"/>
    <cellStyle name="Comma 4 2 3 2 14 5" xfId="16893"/>
    <cellStyle name="Comma 4 2 3 2 14 6" xfId="16894"/>
    <cellStyle name="Comma 4 2 3 2 14 7" xfId="16895"/>
    <cellStyle name="Comma 4 2 3 2 14 8" xfId="16896"/>
    <cellStyle name="Comma 4 2 3 2 14 9" xfId="16897"/>
    <cellStyle name="Comma 4 2 3 2 15" xfId="16898"/>
    <cellStyle name="Comma 4 2 3 2 15 10" xfId="16899"/>
    <cellStyle name="Comma 4 2 3 2 15 11" xfId="16900"/>
    <cellStyle name="Comma 4 2 3 2 15 12" xfId="16901"/>
    <cellStyle name="Comma 4 2 3 2 15 13" xfId="16902"/>
    <cellStyle name="Comma 4 2 3 2 15 14" xfId="16903"/>
    <cellStyle name="Comma 4 2 3 2 15 15" xfId="16904"/>
    <cellStyle name="Comma 4 2 3 2 15 16" xfId="16905"/>
    <cellStyle name="Comma 4 2 3 2 15 17" xfId="16906"/>
    <cellStyle name="Comma 4 2 3 2 15 18" xfId="16907"/>
    <cellStyle name="Comma 4 2 3 2 15 19" xfId="16908"/>
    <cellStyle name="Comma 4 2 3 2 15 2" xfId="16909"/>
    <cellStyle name="Comma 4 2 3 2 15 20" xfId="16910"/>
    <cellStyle name="Comma 4 2 3 2 15 21" xfId="16911"/>
    <cellStyle name="Comma 4 2 3 2 15 22" xfId="16912"/>
    <cellStyle name="Comma 4 2 3 2 15 3" xfId="16913"/>
    <cellStyle name="Comma 4 2 3 2 15 4" xfId="16914"/>
    <cellStyle name="Comma 4 2 3 2 15 5" xfId="16915"/>
    <cellStyle name="Comma 4 2 3 2 15 6" xfId="16916"/>
    <cellStyle name="Comma 4 2 3 2 15 7" xfId="16917"/>
    <cellStyle name="Comma 4 2 3 2 15 8" xfId="16918"/>
    <cellStyle name="Comma 4 2 3 2 15 9" xfId="16919"/>
    <cellStyle name="Comma 4 2 3 2 16" xfId="16920"/>
    <cellStyle name="Comma 4 2 3 2 16 10" xfId="16921"/>
    <cellStyle name="Comma 4 2 3 2 16 11" xfId="16922"/>
    <cellStyle name="Comma 4 2 3 2 16 12" xfId="16923"/>
    <cellStyle name="Comma 4 2 3 2 16 13" xfId="16924"/>
    <cellStyle name="Comma 4 2 3 2 16 14" xfId="16925"/>
    <cellStyle name="Comma 4 2 3 2 16 15" xfId="16926"/>
    <cellStyle name="Comma 4 2 3 2 16 16" xfId="16927"/>
    <cellStyle name="Comma 4 2 3 2 16 17" xfId="16928"/>
    <cellStyle name="Comma 4 2 3 2 16 18" xfId="16929"/>
    <cellStyle name="Comma 4 2 3 2 16 19" xfId="16930"/>
    <cellStyle name="Comma 4 2 3 2 16 2" xfId="16931"/>
    <cellStyle name="Comma 4 2 3 2 16 20" xfId="16932"/>
    <cellStyle name="Comma 4 2 3 2 16 21" xfId="16933"/>
    <cellStyle name="Comma 4 2 3 2 16 22" xfId="16934"/>
    <cellStyle name="Comma 4 2 3 2 16 3" xfId="16935"/>
    <cellStyle name="Comma 4 2 3 2 16 4" xfId="16936"/>
    <cellStyle name="Comma 4 2 3 2 16 5" xfId="16937"/>
    <cellStyle name="Comma 4 2 3 2 16 6" xfId="16938"/>
    <cellStyle name="Comma 4 2 3 2 16 7" xfId="16939"/>
    <cellStyle name="Comma 4 2 3 2 16 8" xfId="16940"/>
    <cellStyle name="Comma 4 2 3 2 16 9" xfId="16941"/>
    <cellStyle name="Comma 4 2 3 2 17" xfId="16942"/>
    <cellStyle name="Comma 4 2 3 2 17 10" xfId="16943"/>
    <cellStyle name="Comma 4 2 3 2 17 11" xfId="16944"/>
    <cellStyle name="Comma 4 2 3 2 17 12" xfId="16945"/>
    <cellStyle name="Comma 4 2 3 2 17 13" xfId="16946"/>
    <cellStyle name="Comma 4 2 3 2 17 14" xfId="16947"/>
    <cellStyle name="Comma 4 2 3 2 17 15" xfId="16948"/>
    <cellStyle name="Comma 4 2 3 2 17 16" xfId="16949"/>
    <cellStyle name="Comma 4 2 3 2 17 17" xfId="16950"/>
    <cellStyle name="Comma 4 2 3 2 17 18" xfId="16951"/>
    <cellStyle name="Comma 4 2 3 2 17 19" xfId="16952"/>
    <cellStyle name="Comma 4 2 3 2 17 2" xfId="16953"/>
    <cellStyle name="Comma 4 2 3 2 17 20" xfId="16954"/>
    <cellStyle name="Comma 4 2 3 2 17 21" xfId="16955"/>
    <cellStyle name="Comma 4 2 3 2 17 22" xfId="16956"/>
    <cellStyle name="Comma 4 2 3 2 17 3" xfId="16957"/>
    <cellStyle name="Comma 4 2 3 2 17 4" xfId="16958"/>
    <cellStyle name="Comma 4 2 3 2 17 5" xfId="16959"/>
    <cellStyle name="Comma 4 2 3 2 17 6" xfId="16960"/>
    <cellStyle name="Comma 4 2 3 2 17 7" xfId="16961"/>
    <cellStyle name="Comma 4 2 3 2 17 8" xfId="16962"/>
    <cellStyle name="Comma 4 2 3 2 17 9" xfId="16963"/>
    <cellStyle name="Comma 4 2 3 2 18" xfId="16964"/>
    <cellStyle name="Comma 4 2 3 2 18 10" xfId="16965"/>
    <cellStyle name="Comma 4 2 3 2 18 11" xfId="16966"/>
    <cellStyle name="Comma 4 2 3 2 18 12" xfId="16967"/>
    <cellStyle name="Comma 4 2 3 2 18 13" xfId="16968"/>
    <cellStyle name="Comma 4 2 3 2 18 14" xfId="16969"/>
    <cellStyle name="Comma 4 2 3 2 18 15" xfId="16970"/>
    <cellStyle name="Comma 4 2 3 2 18 16" xfId="16971"/>
    <cellStyle name="Comma 4 2 3 2 18 17" xfId="16972"/>
    <cellStyle name="Comma 4 2 3 2 18 18" xfId="16973"/>
    <cellStyle name="Comma 4 2 3 2 18 19" xfId="16974"/>
    <cellStyle name="Comma 4 2 3 2 18 2" xfId="16975"/>
    <cellStyle name="Comma 4 2 3 2 18 20" xfId="16976"/>
    <cellStyle name="Comma 4 2 3 2 18 21" xfId="16977"/>
    <cellStyle name="Comma 4 2 3 2 18 22" xfId="16978"/>
    <cellStyle name="Comma 4 2 3 2 18 3" xfId="16979"/>
    <cellStyle name="Comma 4 2 3 2 18 4" xfId="16980"/>
    <cellStyle name="Comma 4 2 3 2 18 5" xfId="16981"/>
    <cellStyle name="Comma 4 2 3 2 18 6" xfId="16982"/>
    <cellStyle name="Comma 4 2 3 2 18 7" xfId="16983"/>
    <cellStyle name="Comma 4 2 3 2 18 8" xfId="16984"/>
    <cellStyle name="Comma 4 2 3 2 18 9" xfId="16985"/>
    <cellStyle name="Comma 4 2 3 2 19" xfId="16986"/>
    <cellStyle name="Comma 4 2 3 2 19 10" xfId="16987"/>
    <cellStyle name="Comma 4 2 3 2 19 11" xfId="16988"/>
    <cellStyle name="Comma 4 2 3 2 19 12" xfId="16989"/>
    <cellStyle name="Comma 4 2 3 2 19 13" xfId="16990"/>
    <cellStyle name="Comma 4 2 3 2 19 14" xfId="16991"/>
    <cellStyle name="Comma 4 2 3 2 19 15" xfId="16992"/>
    <cellStyle name="Comma 4 2 3 2 19 16" xfId="16993"/>
    <cellStyle name="Comma 4 2 3 2 19 17" xfId="16994"/>
    <cellStyle name="Comma 4 2 3 2 19 18" xfId="16995"/>
    <cellStyle name="Comma 4 2 3 2 19 19" xfId="16996"/>
    <cellStyle name="Comma 4 2 3 2 19 2" xfId="16997"/>
    <cellStyle name="Comma 4 2 3 2 19 20" xfId="16998"/>
    <cellStyle name="Comma 4 2 3 2 19 21" xfId="16999"/>
    <cellStyle name="Comma 4 2 3 2 19 22" xfId="17000"/>
    <cellStyle name="Comma 4 2 3 2 19 3" xfId="17001"/>
    <cellStyle name="Comma 4 2 3 2 19 4" xfId="17002"/>
    <cellStyle name="Comma 4 2 3 2 19 5" xfId="17003"/>
    <cellStyle name="Comma 4 2 3 2 19 6" xfId="17004"/>
    <cellStyle name="Comma 4 2 3 2 19 7" xfId="17005"/>
    <cellStyle name="Comma 4 2 3 2 19 8" xfId="17006"/>
    <cellStyle name="Comma 4 2 3 2 19 9" xfId="17007"/>
    <cellStyle name="Comma 4 2 3 2 2" xfId="17008"/>
    <cellStyle name="Comma 4 2 3 2 2 10" xfId="17009"/>
    <cellStyle name="Comma 4 2 3 2 2 11" xfId="17010"/>
    <cellStyle name="Comma 4 2 3 2 2 12" xfId="17011"/>
    <cellStyle name="Comma 4 2 3 2 2 13" xfId="17012"/>
    <cellStyle name="Comma 4 2 3 2 2 14" xfId="17013"/>
    <cellStyle name="Comma 4 2 3 2 2 15" xfId="17014"/>
    <cellStyle name="Comma 4 2 3 2 2 16" xfId="17015"/>
    <cellStyle name="Comma 4 2 3 2 2 17" xfId="17016"/>
    <cellStyle name="Comma 4 2 3 2 2 18" xfId="17017"/>
    <cellStyle name="Comma 4 2 3 2 2 19" xfId="17018"/>
    <cellStyle name="Comma 4 2 3 2 2 2" xfId="17019"/>
    <cellStyle name="Comma 4 2 3 2 2 20" xfId="17020"/>
    <cellStyle name="Comma 4 2 3 2 2 21" xfId="17021"/>
    <cellStyle name="Comma 4 2 3 2 2 22" xfId="17022"/>
    <cellStyle name="Comma 4 2 3 2 2 23" xfId="17023"/>
    <cellStyle name="Comma 4 2 3 2 2 24" xfId="17024"/>
    <cellStyle name="Comma 4 2 3 2 2 25" xfId="17025"/>
    <cellStyle name="Comma 4 2 3 2 2 26" xfId="17026"/>
    <cellStyle name="Comma 4 2 3 2 2 27" xfId="17027"/>
    <cellStyle name="Comma 4 2 3 2 2 28" xfId="17028"/>
    <cellStyle name="Comma 4 2 3 2 2 29" xfId="17029"/>
    <cellStyle name="Comma 4 2 3 2 2 3" xfId="17030"/>
    <cellStyle name="Comma 4 2 3 2 2 30" xfId="17031"/>
    <cellStyle name="Comma 4 2 3 2 2 31" xfId="17032"/>
    <cellStyle name="Comma 4 2 3 2 2 32" xfId="17033"/>
    <cellStyle name="Comma 4 2 3 2 2 33" xfId="17034"/>
    <cellStyle name="Comma 4 2 3 2 2 34" xfId="17035"/>
    <cellStyle name="Comma 4 2 3 2 2 35" xfId="17036"/>
    <cellStyle name="Comma 4 2 3 2 2 36" xfId="17037"/>
    <cellStyle name="Comma 4 2 3 2 2 37" xfId="17038"/>
    <cellStyle name="Comma 4 2 3 2 2 38" xfId="17039"/>
    <cellStyle name="Comma 4 2 3 2 2 39" xfId="17040"/>
    <cellStyle name="Comma 4 2 3 2 2 4" xfId="17041"/>
    <cellStyle name="Comma 4 2 3 2 2 40" xfId="17042"/>
    <cellStyle name="Comma 4 2 3 2 2 5" xfId="17043"/>
    <cellStyle name="Comma 4 2 3 2 2 6" xfId="17044"/>
    <cellStyle name="Comma 4 2 3 2 2 7" xfId="17045"/>
    <cellStyle name="Comma 4 2 3 2 2 8" xfId="17046"/>
    <cellStyle name="Comma 4 2 3 2 2 9" xfId="17047"/>
    <cellStyle name="Comma 4 2 3 2 20" xfId="17048"/>
    <cellStyle name="Comma 4 2 3 2 21" xfId="17049"/>
    <cellStyle name="Comma 4 2 3 2 22" xfId="17050"/>
    <cellStyle name="Comma 4 2 3 2 23" xfId="17051"/>
    <cellStyle name="Comma 4 2 3 2 24" xfId="17052"/>
    <cellStyle name="Comma 4 2 3 2 25" xfId="17053"/>
    <cellStyle name="Comma 4 2 3 2 26" xfId="17054"/>
    <cellStyle name="Comma 4 2 3 2 27" xfId="17055"/>
    <cellStyle name="Comma 4 2 3 2 28" xfId="17056"/>
    <cellStyle name="Comma 4 2 3 2 29" xfId="17057"/>
    <cellStyle name="Comma 4 2 3 2 3" xfId="17058"/>
    <cellStyle name="Comma 4 2 3 2 30" xfId="17059"/>
    <cellStyle name="Comma 4 2 3 2 31" xfId="17060"/>
    <cellStyle name="Comma 4 2 3 2 32" xfId="17061"/>
    <cellStyle name="Comma 4 2 3 2 33" xfId="17062"/>
    <cellStyle name="Comma 4 2 3 2 34" xfId="17063"/>
    <cellStyle name="Comma 4 2 3 2 35" xfId="17064"/>
    <cellStyle name="Comma 4 2 3 2 36" xfId="17065"/>
    <cellStyle name="Comma 4 2 3 2 37" xfId="17066"/>
    <cellStyle name="Comma 4 2 3 2 38" xfId="17067"/>
    <cellStyle name="Comma 4 2 3 2 39" xfId="17068"/>
    <cellStyle name="Comma 4 2 3 2 4" xfId="17069"/>
    <cellStyle name="Comma 4 2 3 2 40" xfId="17070"/>
    <cellStyle name="Comma 4 2 3 2 5" xfId="17071"/>
    <cellStyle name="Comma 4 2 3 2 6" xfId="17072"/>
    <cellStyle name="Comma 4 2 3 2 7" xfId="17073"/>
    <cellStyle name="Comma 4 2 3 2 8" xfId="17074"/>
    <cellStyle name="Comma 4 2 3 2 9" xfId="17075"/>
    <cellStyle name="Comma 4 2 3 2 9 10" xfId="17076"/>
    <cellStyle name="Comma 4 2 3 2 9 11" xfId="17077"/>
    <cellStyle name="Comma 4 2 3 2 9 12" xfId="17078"/>
    <cellStyle name="Comma 4 2 3 2 9 13" xfId="17079"/>
    <cellStyle name="Comma 4 2 3 2 9 14" xfId="17080"/>
    <cellStyle name="Comma 4 2 3 2 9 15" xfId="17081"/>
    <cellStyle name="Comma 4 2 3 2 9 16" xfId="17082"/>
    <cellStyle name="Comma 4 2 3 2 9 17" xfId="17083"/>
    <cellStyle name="Comma 4 2 3 2 9 18" xfId="17084"/>
    <cellStyle name="Comma 4 2 3 2 9 19" xfId="17085"/>
    <cellStyle name="Comma 4 2 3 2 9 2" xfId="17086"/>
    <cellStyle name="Comma 4 2 3 2 9 20" xfId="17087"/>
    <cellStyle name="Comma 4 2 3 2 9 21" xfId="17088"/>
    <cellStyle name="Comma 4 2 3 2 9 22" xfId="17089"/>
    <cellStyle name="Comma 4 2 3 2 9 3" xfId="17090"/>
    <cellStyle name="Comma 4 2 3 2 9 4" xfId="17091"/>
    <cellStyle name="Comma 4 2 3 2 9 5" xfId="17092"/>
    <cellStyle name="Comma 4 2 3 2 9 6" xfId="17093"/>
    <cellStyle name="Comma 4 2 3 2 9 7" xfId="17094"/>
    <cellStyle name="Comma 4 2 3 2 9 8" xfId="17095"/>
    <cellStyle name="Comma 4 2 3 2 9 9" xfId="17096"/>
    <cellStyle name="Comma 4 2 3 20" xfId="17097"/>
    <cellStyle name="Comma 4 2 3 21" xfId="17098"/>
    <cellStyle name="Comma 4 2 3 22" xfId="17099"/>
    <cellStyle name="Comma 4 2 3 23" xfId="17100"/>
    <cellStyle name="Comma 4 2 3 24" xfId="17101"/>
    <cellStyle name="Comma 4 2 3 25" xfId="17102"/>
    <cellStyle name="Comma 4 2 3 26" xfId="17103"/>
    <cellStyle name="Comma 4 2 3 27" xfId="17104"/>
    <cellStyle name="Comma 4 2 3 28" xfId="17105"/>
    <cellStyle name="Comma 4 2 3 29" xfId="17106"/>
    <cellStyle name="Comma 4 2 3 3" xfId="17107"/>
    <cellStyle name="Comma 4 2 3 30" xfId="17108"/>
    <cellStyle name="Comma 4 2 3 31" xfId="17109"/>
    <cellStyle name="Comma 4 2 3 32" xfId="17110"/>
    <cellStyle name="Comma 4 2 3 33" xfId="17111"/>
    <cellStyle name="Comma 4 2 3 34" xfId="17112"/>
    <cellStyle name="Comma 4 2 3 35" xfId="17113"/>
    <cellStyle name="Comma 4 2 3 36" xfId="17114"/>
    <cellStyle name="Comma 4 2 3 37" xfId="17115"/>
    <cellStyle name="Comma 4 2 3 38" xfId="17116"/>
    <cellStyle name="Comma 4 2 3 39" xfId="17117"/>
    <cellStyle name="Comma 4 2 3 4" xfId="17118"/>
    <cellStyle name="Comma 4 2 3 40" xfId="17119"/>
    <cellStyle name="Comma 4 2 3 41" xfId="17120"/>
    <cellStyle name="Comma 4 2 3 42" xfId="17121"/>
    <cellStyle name="Comma 4 2 3 43" xfId="17122"/>
    <cellStyle name="Comma 4 2 3 44" xfId="17123"/>
    <cellStyle name="Comma 4 2 3 45" xfId="17124"/>
    <cellStyle name="Comma 4 2 3 5" xfId="17125"/>
    <cellStyle name="Comma 4 2 3 6" xfId="17126"/>
    <cellStyle name="Comma 4 2 3 7" xfId="17127"/>
    <cellStyle name="Comma 4 2 3 8" xfId="17128"/>
    <cellStyle name="Comma 4 2 3 9" xfId="17129"/>
    <cellStyle name="Comma 4 2 30" xfId="17130"/>
    <cellStyle name="Comma 4 2 31" xfId="17131"/>
    <cellStyle name="Comma 4 2 32" xfId="17132"/>
    <cellStyle name="Comma 4 2 33" xfId="17133"/>
    <cellStyle name="Comma 4 2 34" xfId="17134"/>
    <cellStyle name="Comma 4 2 35" xfId="17135"/>
    <cellStyle name="Comma 4 2 36" xfId="17136"/>
    <cellStyle name="Comma 4 2 37" xfId="17137"/>
    <cellStyle name="Comma 4 2 38" xfId="17138"/>
    <cellStyle name="Comma 4 2 39" xfId="17139"/>
    <cellStyle name="Comma 4 2 4" xfId="17140"/>
    <cellStyle name="Comma 4 2 4 10" xfId="17141"/>
    <cellStyle name="Comma 4 2 4 11" xfId="17142"/>
    <cellStyle name="Comma 4 2 4 12" xfId="17143"/>
    <cellStyle name="Comma 4 2 4 13" xfId="17144"/>
    <cellStyle name="Comma 4 2 4 14" xfId="17145"/>
    <cellStyle name="Comma 4 2 4 15" xfId="17146"/>
    <cellStyle name="Comma 4 2 4 16" xfId="17147"/>
    <cellStyle name="Comma 4 2 4 17" xfId="17148"/>
    <cellStyle name="Comma 4 2 4 18" xfId="17149"/>
    <cellStyle name="Comma 4 2 4 19" xfId="17150"/>
    <cellStyle name="Comma 4 2 4 2" xfId="17151"/>
    <cellStyle name="Comma 4 2 4 2 10" xfId="17152"/>
    <cellStyle name="Comma 4 2 4 2 10 10" xfId="17153"/>
    <cellStyle name="Comma 4 2 4 2 10 11" xfId="17154"/>
    <cellStyle name="Comma 4 2 4 2 10 12" xfId="17155"/>
    <cellStyle name="Comma 4 2 4 2 10 13" xfId="17156"/>
    <cellStyle name="Comma 4 2 4 2 10 14" xfId="17157"/>
    <cellStyle name="Comma 4 2 4 2 10 15" xfId="17158"/>
    <cellStyle name="Comma 4 2 4 2 10 16" xfId="17159"/>
    <cellStyle name="Comma 4 2 4 2 10 17" xfId="17160"/>
    <cellStyle name="Comma 4 2 4 2 10 18" xfId="17161"/>
    <cellStyle name="Comma 4 2 4 2 10 19" xfId="17162"/>
    <cellStyle name="Comma 4 2 4 2 10 2" xfId="17163"/>
    <cellStyle name="Comma 4 2 4 2 10 20" xfId="17164"/>
    <cellStyle name="Comma 4 2 4 2 10 21" xfId="17165"/>
    <cellStyle name="Comma 4 2 4 2 10 22" xfId="17166"/>
    <cellStyle name="Comma 4 2 4 2 10 3" xfId="17167"/>
    <cellStyle name="Comma 4 2 4 2 10 4" xfId="17168"/>
    <cellStyle name="Comma 4 2 4 2 10 5" xfId="17169"/>
    <cellStyle name="Comma 4 2 4 2 10 6" xfId="17170"/>
    <cellStyle name="Comma 4 2 4 2 10 7" xfId="17171"/>
    <cellStyle name="Comma 4 2 4 2 10 8" xfId="17172"/>
    <cellStyle name="Comma 4 2 4 2 10 9" xfId="17173"/>
    <cellStyle name="Comma 4 2 4 2 11" xfId="17174"/>
    <cellStyle name="Comma 4 2 4 2 11 10" xfId="17175"/>
    <cellStyle name="Comma 4 2 4 2 11 11" xfId="17176"/>
    <cellStyle name="Comma 4 2 4 2 11 12" xfId="17177"/>
    <cellStyle name="Comma 4 2 4 2 11 13" xfId="17178"/>
    <cellStyle name="Comma 4 2 4 2 11 14" xfId="17179"/>
    <cellStyle name="Comma 4 2 4 2 11 15" xfId="17180"/>
    <cellStyle name="Comma 4 2 4 2 11 16" xfId="17181"/>
    <cellStyle name="Comma 4 2 4 2 11 17" xfId="17182"/>
    <cellStyle name="Comma 4 2 4 2 11 18" xfId="17183"/>
    <cellStyle name="Comma 4 2 4 2 11 19" xfId="17184"/>
    <cellStyle name="Comma 4 2 4 2 11 2" xfId="17185"/>
    <cellStyle name="Comma 4 2 4 2 11 20" xfId="17186"/>
    <cellStyle name="Comma 4 2 4 2 11 21" xfId="17187"/>
    <cellStyle name="Comma 4 2 4 2 11 22" xfId="17188"/>
    <cellStyle name="Comma 4 2 4 2 11 3" xfId="17189"/>
    <cellStyle name="Comma 4 2 4 2 11 4" xfId="17190"/>
    <cellStyle name="Comma 4 2 4 2 11 5" xfId="17191"/>
    <cellStyle name="Comma 4 2 4 2 11 6" xfId="17192"/>
    <cellStyle name="Comma 4 2 4 2 11 7" xfId="17193"/>
    <cellStyle name="Comma 4 2 4 2 11 8" xfId="17194"/>
    <cellStyle name="Comma 4 2 4 2 11 9" xfId="17195"/>
    <cellStyle name="Comma 4 2 4 2 12" xfId="17196"/>
    <cellStyle name="Comma 4 2 4 2 12 10" xfId="17197"/>
    <cellStyle name="Comma 4 2 4 2 12 11" xfId="17198"/>
    <cellStyle name="Comma 4 2 4 2 12 12" xfId="17199"/>
    <cellStyle name="Comma 4 2 4 2 12 13" xfId="17200"/>
    <cellStyle name="Comma 4 2 4 2 12 14" xfId="17201"/>
    <cellStyle name="Comma 4 2 4 2 12 15" xfId="17202"/>
    <cellStyle name="Comma 4 2 4 2 12 16" xfId="17203"/>
    <cellStyle name="Comma 4 2 4 2 12 17" xfId="17204"/>
    <cellStyle name="Comma 4 2 4 2 12 18" xfId="17205"/>
    <cellStyle name="Comma 4 2 4 2 12 19" xfId="17206"/>
    <cellStyle name="Comma 4 2 4 2 12 2" xfId="17207"/>
    <cellStyle name="Comma 4 2 4 2 12 20" xfId="17208"/>
    <cellStyle name="Comma 4 2 4 2 12 21" xfId="17209"/>
    <cellStyle name="Comma 4 2 4 2 12 22" xfId="17210"/>
    <cellStyle name="Comma 4 2 4 2 12 3" xfId="17211"/>
    <cellStyle name="Comma 4 2 4 2 12 4" xfId="17212"/>
    <cellStyle name="Comma 4 2 4 2 12 5" xfId="17213"/>
    <cellStyle name="Comma 4 2 4 2 12 6" xfId="17214"/>
    <cellStyle name="Comma 4 2 4 2 12 7" xfId="17215"/>
    <cellStyle name="Comma 4 2 4 2 12 8" xfId="17216"/>
    <cellStyle name="Comma 4 2 4 2 12 9" xfId="17217"/>
    <cellStyle name="Comma 4 2 4 2 13" xfId="17218"/>
    <cellStyle name="Comma 4 2 4 2 13 10" xfId="17219"/>
    <cellStyle name="Comma 4 2 4 2 13 11" xfId="17220"/>
    <cellStyle name="Comma 4 2 4 2 13 12" xfId="17221"/>
    <cellStyle name="Comma 4 2 4 2 13 13" xfId="17222"/>
    <cellStyle name="Comma 4 2 4 2 13 14" xfId="17223"/>
    <cellStyle name="Comma 4 2 4 2 13 15" xfId="17224"/>
    <cellStyle name="Comma 4 2 4 2 13 16" xfId="17225"/>
    <cellStyle name="Comma 4 2 4 2 13 17" xfId="17226"/>
    <cellStyle name="Comma 4 2 4 2 13 18" xfId="17227"/>
    <cellStyle name="Comma 4 2 4 2 13 19" xfId="17228"/>
    <cellStyle name="Comma 4 2 4 2 13 2" xfId="17229"/>
    <cellStyle name="Comma 4 2 4 2 13 20" xfId="17230"/>
    <cellStyle name="Comma 4 2 4 2 13 21" xfId="17231"/>
    <cellStyle name="Comma 4 2 4 2 13 22" xfId="17232"/>
    <cellStyle name="Comma 4 2 4 2 13 3" xfId="17233"/>
    <cellStyle name="Comma 4 2 4 2 13 4" xfId="17234"/>
    <cellStyle name="Comma 4 2 4 2 13 5" xfId="17235"/>
    <cellStyle name="Comma 4 2 4 2 13 6" xfId="17236"/>
    <cellStyle name="Comma 4 2 4 2 13 7" xfId="17237"/>
    <cellStyle name="Comma 4 2 4 2 13 8" xfId="17238"/>
    <cellStyle name="Comma 4 2 4 2 13 9" xfId="17239"/>
    <cellStyle name="Comma 4 2 4 2 14" xfId="17240"/>
    <cellStyle name="Comma 4 2 4 2 14 10" xfId="17241"/>
    <cellStyle name="Comma 4 2 4 2 14 11" xfId="17242"/>
    <cellStyle name="Comma 4 2 4 2 14 12" xfId="17243"/>
    <cellStyle name="Comma 4 2 4 2 14 13" xfId="17244"/>
    <cellStyle name="Comma 4 2 4 2 14 14" xfId="17245"/>
    <cellStyle name="Comma 4 2 4 2 14 15" xfId="17246"/>
    <cellStyle name="Comma 4 2 4 2 14 16" xfId="17247"/>
    <cellStyle name="Comma 4 2 4 2 14 17" xfId="17248"/>
    <cellStyle name="Comma 4 2 4 2 14 18" xfId="17249"/>
    <cellStyle name="Comma 4 2 4 2 14 19" xfId="17250"/>
    <cellStyle name="Comma 4 2 4 2 14 2" xfId="17251"/>
    <cellStyle name="Comma 4 2 4 2 14 20" xfId="17252"/>
    <cellStyle name="Comma 4 2 4 2 14 21" xfId="17253"/>
    <cellStyle name="Comma 4 2 4 2 14 22" xfId="17254"/>
    <cellStyle name="Comma 4 2 4 2 14 3" xfId="17255"/>
    <cellStyle name="Comma 4 2 4 2 14 4" xfId="17256"/>
    <cellStyle name="Comma 4 2 4 2 14 5" xfId="17257"/>
    <cellStyle name="Comma 4 2 4 2 14 6" xfId="17258"/>
    <cellStyle name="Comma 4 2 4 2 14 7" xfId="17259"/>
    <cellStyle name="Comma 4 2 4 2 14 8" xfId="17260"/>
    <cellStyle name="Comma 4 2 4 2 14 9" xfId="17261"/>
    <cellStyle name="Comma 4 2 4 2 15" xfId="17262"/>
    <cellStyle name="Comma 4 2 4 2 15 10" xfId="17263"/>
    <cellStyle name="Comma 4 2 4 2 15 11" xfId="17264"/>
    <cellStyle name="Comma 4 2 4 2 15 12" xfId="17265"/>
    <cellStyle name="Comma 4 2 4 2 15 13" xfId="17266"/>
    <cellStyle name="Comma 4 2 4 2 15 14" xfId="17267"/>
    <cellStyle name="Comma 4 2 4 2 15 15" xfId="17268"/>
    <cellStyle name="Comma 4 2 4 2 15 16" xfId="17269"/>
    <cellStyle name="Comma 4 2 4 2 15 17" xfId="17270"/>
    <cellStyle name="Comma 4 2 4 2 15 18" xfId="17271"/>
    <cellStyle name="Comma 4 2 4 2 15 19" xfId="17272"/>
    <cellStyle name="Comma 4 2 4 2 15 2" xfId="17273"/>
    <cellStyle name="Comma 4 2 4 2 15 20" xfId="17274"/>
    <cellStyle name="Comma 4 2 4 2 15 21" xfId="17275"/>
    <cellStyle name="Comma 4 2 4 2 15 22" xfId="17276"/>
    <cellStyle name="Comma 4 2 4 2 15 3" xfId="17277"/>
    <cellStyle name="Comma 4 2 4 2 15 4" xfId="17278"/>
    <cellStyle name="Comma 4 2 4 2 15 5" xfId="17279"/>
    <cellStyle name="Comma 4 2 4 2 15 6" xfId="17280"/>
    <cellStyle name="Comma 4 2 4 2 15 7" xfId="17281"/>
    <cellStyle name="Comma 4 2 4 2 15 8" xfId="17282"/>
    <cellStyle name="Comma 4 2 4 2 15 9" xfId="17283"/>
    <cellStyle name="Comma 4 2 4 2 16" xfId="17284"/>
    <cellStyle name="Comma 4 2 4 2 16 10" xfId="17285"/>
    <cellStyle name="Comma 4 2 4 2 16 11" xfId="17286"/>
    <cellStyle name="Comma 4 2 4 2 16 12" xfId="17287"/>
    <cellStyle name="Comma 4 2 4 2 16 13" xfId="17288"/>
    <cellStyle name="Comma 4 2 4 2 16 14" xfId="17289"/>
    <cellStyle name="Comma 4 2 4 2 16 15" xfId="17290"/>
    <cellStyle name="Comma 4 2 4 2 16 16" xfId="17291"/>
    <cellStyle name="Comma 4 2 4 2 16 17" xfId="17292"/>
    <cellStyle name="Comma 4 2 4 2 16 18" xfId="17293"/>
    <cellStyle name="Comma 4 2 4 2 16 19" xfId="17294"/>
    <cellStyle name="Comma 4 2 4 2 16 2" xfId="17295"/>
    <cellStyle name="Comma 4 2 4 2 16 20" xfId="17296"/>
    <cellStyle name="Comma 4 2 4 2 16 21" xfId="17297"/>
    <cellStyle name="Comma 4 2 4 2 16 22" xfId="17298"/>
    <cellStyle name="Comma 4 2 4 2 16 3" xfId="17299"/>
    <cellStyle name="Comma 4 2 4 2 16 4" xfId="17300"/>
    <cellStyle name="Comma 4 2 4 2 16 5" xfId="17301"/>
    <cellStyle name="Comma 4 2 4 2 16 6" xfId="17302"/>
    <cellStyle name="Comma 4 2 4 2 16 7" xfId="17303"/>
    <cellStyle name="Comma 4 2 4 2 16 8" xfId="17304"/>
    <cellStyle name="Comma 4 2 4 2 16 9" xfId="17305"/>
    <cellStyle name="Comma 4 2 4 2 17" xfId="17306"/>
    <cellStyle name="Comma 4 2 4 2 17 10" xfId="17307"/>
    <cellStyle name="Comma 4 2 4 2 17 11" xfId="17308"/>
    <cellStyle name="Comma 4 2 4 2 17 12" xfId="17309"/>
    <cellStyle name="Comma 4 2 4 2 17 13" xfId="17310"/>
    <cellStyle name="Comma 4 2 4 2 17 14" xfId="17311"/>
    <cellStyle name="Comma 4 2 4 2 17 15" xfId="17312"/>
    <cellStyle name="Comma 4 2 4 2 17 16" xfId="17313"/>
    <cellStyle name="Comma 4 2 4 2 17 17" xfId="17314"/>
    <cellStyle name="Comma 4 2 4 2 17 18" xfId="17315"/>
    <cellStyle name="Comma 4 2 4 2 17 19" xfId="17316"/>
    <cellStyle name="Comma 4 2 4 2 17 2" xfId="17317"/>
    <cellStyle name="Comma 4 2 4 2 17 20" xfId="17318"/>
    <cellStyle name="Comma 4 2 4 2 17 21" xfId="17319"/>
    <cellStyle name="Comma 4 2 4 2 17 22" xfId="17320"/>
    <cellStyle name="Comma 4 2 4 2 17 3" xfId="17321"/>
    <cellStyle name="Comma 4 2 4 2 17 4" xfId="17322"/>
    <cellStyle name="Comma 4 2 4 2 17 5" xfId="17323"/>
    <cellStyle name="Comma 4 2 4 2 17 6" xfId="17324"/>
    <cellStyle name="Comma 4 2 4 2 17 7" xfId="17325"/>
    <cellStyle name="Comma 4 2 4 2 17 8" xfId="17326"/>
    <cellStyle name="Comma 4 2 4 2 17 9" xfId="17327"/>
    <cellStyle name="Comma 4 2 4 2 18" xfId="17328"/>
    <cellStyle name="Comma 4 2 4 2 18 10" xfId="17329"/>
    <cellStyle name="Comma 4 2 4 2 18 11" xfId="17330"/>
    <cellStyle name="Comma 4 2 4 2 18 12" xfId="17331"/>
    <cellStyle name="Comma 4 2 4 2 18 13" xfId="17332"/>
    <cellStyle name="Comma 4 2 4 2 18 14" xfId="17333"/>
    <cellStyle name="Comma 4 2 4 2 18 15" xfId="17334"/>
    <cellStyle name="Comma 4 2 4 2 18 16" xfId="17335"/>
    <cellStyle name="Comma 4 2 4 2 18 17" xfId="17336"/>
    <cellStyle name="Comma 4 2 4 2 18 18" xfId="17337"/>
    <cellStyle name="Comma 4 2 4 2 18 19" xfId="17338"/>
    <cellStyle name="Comma 4 2 4 2 18 2" xfId="17339"/>
    <cellStyle name="Comma 4 2 4 2 18 20" xfId="17340"/>
    <cellStyle name="Comma 4 2 4 2 18 21" xfId="17341"/>
    <cellStyle name="Comma 4 2 4 2 18 22" xfId="17342"/>
    <cellStyle name="Comma 4 2 4 2 18 3" xfId="17343"/>
    <cellStyle name="Comma 4 2 4 2 18 4" xfId="17344"/>
    <cellStyle name="Comma 4 2 4 2 18 5" xfId="17345"/>
    <cellStyle name="Comma 4 2 4 2 18 6" xfId="17346"/>
    <cellStyle name="Comma 4 2 4 2 18 7" xfId="17347"/>
    <cellStyle name="Comma 4 2 4 2 18 8" xfId="17348"/>
    <cellStyle name="Comma 4 2 4 2 18 9" xfId="17349"/>
    <cellStyle name="Comma 4 2 4 2 19" xfId="17350"/>
    <cellStyle name="Comma 4 2 4 2 19 10" xfId="17351"/>
    <cellStyle name="Comma 4 2 4 2 19 11" xfId="17352"/>
    <cellStyle name="Comma 4 2 4 2 19 12" xfId="17353"/>
    <cellStyle name="Comma 4 2 4 2 19 13" xfId="17354"/>
    <cellStyle name="Comma 4 2 4 2 19 14" xfId="17355"/>
    <cellStyle name="Comma 4 2 4 2 19 15" xfId="17356"/>
    <cellStyle name="Comma 4 2 4 2 19 16" xfId="17357"/>
    <cellStyle name="Comma 4 2 4 2 19 17" xfId="17358"/>
    <cellStyle name="Comma 4 2 4 2 19 18" xfId="17359"/>
    <cellStyle name="Comma 4 2 4 2 19 19" xfId="17360"/>
    <cellStyle name="Comma 4 2 4 2 19 2" xfId="17361"/>
    <cellStyle name="Comma 4 2 4 2 19 20" xfId="17362"/>
    <cellStyle name="Comma 4 2 4 2 19 21" xfId="17363"/>
    <cellStyle name="Comma 4 2 4 2 19 22" xfId="17364"/>
    <cellStyle name="Comma 4 2 4 2 19 3" xfId="17365"/>
    <cellStyle name="Comma 4 2 4 2 19 4" xfId="17366"/>
    <cellStyle name="Comma 4 2 4 2 19 5" xfId="17367"/>
    <cellStyle name="Comma 4 2 4 2 19 6" xfId="17368"/>
    <cellStyle name="Comma 4 2 4 2 19 7" xfId="17369"/>
    <cellStyle name="Comma 4 2 4 2 19 8" xfId="17370"/>
    <cellStyle name="Comma 4 2 4 2 19 9" xfId="17371"/>
    <cellStyle name="Comma 4 2 4 2 2" xfId="17372"/>
    <cellStyle name="Comma 4 2 4 2 20" xfId="17373"/>
    <cellStyle name="Comma 4 2 4 2 21" xfId="17374"/>
    <cellStyle name="Comma 4 2 4 2 22" xfId="17375"/>
    <cellStyle name="Comma 4 2 4 2 23" xfId="17376"/>
    <cellStyle name="Comma 4 2 4 2 24" xfId="17377"/>
    <cellStyle name="Comma 4 2 4 2 25" xfId="17378"/>
    <cellStyle name="Comma 4 2 4 2 26" xfId="17379"/>
    <cellStyle name="Comma 4 2 4 2 27" xfId="17380"/>
    <cellStyle name="Comma 4 2 4 2 28" xfId="17381"/>
    <cellStyle name="Comma 4 2 4 2 29" xfId="17382"/>
    <cellStyle name="Comma 4 2 4 2 3" xfId="17383"/>
    <cellStyle name="Comma 4 2 4 2 30" xfId="17384"/>
    <cellStyle name="Comma 4 2 4 2 31" xfId="17385"/>
    <cellStyle name="Comma 4 2 4 2 32" xfId="17386"/>
    <cellStyle name="Comma 4 2 4 2 33" xfId="17387"/>
    <cellStyle name="Comma 4 2 4 2 34" xfId="17388"/>
    <cellStyle name="Comma 4 2 4 2 35" xfId="17389"/>
    <cellStyle name="Comma 4 2 4 2 36" xfId="17390"/>
    <cellStyle name="Comma 4 2 4 2 37" xfId="17391"/>
    <cellStyle name="Comma 4 2 4 2 38" xfId="17392"/>
    <cellStyle name="Comma 4 2 4 2 39" xfId="17393"/>
    <cellStyle name="Comma 4 2 4 2 4" xfId="17394"/>
    <cellStyle name="Comma 4 2 4 2 40" xfId="17395"/>
    <cellStyle name="Comma 4 2 4 2 5" xfId="17396"/>
    <cellStyle name="Comma 4 2 4 2 6" xfId="17397"/>
    <cellStyle name="Comma 4 2 4 2 7" xfId="17398"/>
    <cellStyle name="Comma 4 2 4 2 8" xfId="17399"/>
    <cellStyle name="Comma 4 2 4 2 9" xfId="17400"/>
    <cellStyle name="Comma 4 2 4 2 9 10" xfId="17401"/>
    <cellStyle name="Comma 4 2 4 2 9 11" xfId="17402"/>
    <cellStyle name="Comma 4 2 4 2 9 12" xfId="17403"/>
    <cellStyle name="Comma 4 2 4 2 9 13" xfId="17404"/>
    <cellStyle name="Comma 4 2 4 2 9 14" xfId="17405"/>
    <cellStyle name="Comma 4 2 4 2 9 15" xfId="17406"/>
    <cellStyle name="Comma 4 2 4 2 9 16" xfId="17407"/>
    <cellStyle name="Comma 4 2 4 2 9 17" xfId="17408"/>
    <cellStyle name="Comma 4 2 4 2 9 18" xfId="17409"/>
    <cellStyle name="Comma 4 2 4 2 9 19" xfId="17410"/>
    <cellStyle name="Comma 4 2 4 2 9 2" xfId="17411"/>
    <cellStyle name="Comma 4 2 4 2 9 20" xfId="17412"/>
    <cellStyle name="Comma 4 2 4 2 9 21" xfId="17413"/>
    <cellStyle name="Comma 4 2 4 2 9 22" xfId="17414"/>
    <cellStyle name="Comma 4 2 4 2 9 3" xfId="17415"/>
    <cellStyle name="Comma 4 2 4 2 9 4" xfId="17416"/>
    <cellStyle name="Comma 4 2 4 2 9 5" xfId="17417"/>
    <cellStyle name="Comma 4 2 4 2 9 6" xfId="17418"/>
    <cellStyle name="Comma 4 2 4 2 9 7" xfId="17419"/>
    <cellStyle name="Comma 4 2 4 2 9 8" xfId="17420"/>
    <cellStyle name="Comma 4 2 4 2 9 9" xfId="17421"/>
    <cellStyle name="Comma 4 2 4 20" xfId="17422"/>
    <cellStyle name="Comma 4 2 4 21" xfId="17423"/>
    <cellStyle name="Comma 4 2 4 22" xfId="17424"/>
    <cellStyle name="Comma 4 2 4 23" xfId="17425"/>
    <cellStyle name="Comma 4 2 4 24" xfId="17426"/>
    <cellStyle name="Comma 4 2 4 25" xfId="17427"/>
    <cellStyle name="Comma 4 2 4 26" xfId="17428"/>
    <cellStyle name="Comma 4 2 4 27" xfId="17429"/>
    <cellStyle name="Comma 4 2 4 28" xfId="17430"/>
    <cellStyle name="Comma 4 2 4 29" xfId="17431"/>
    <cellStyle name="Comma 4 2 4 3" xfId="17432"/>
    <cellStyle name="Comma 4 2 4 30" xfId="17433"/>
    <cellStyle name="Comma 4 2 4 31" xfId="17434"/>
    <cellStyle name="Comma 4 2 4 32" xfId="17435"/>
    <cellStyle name="Comma 4 2 4 33" xfId="17436"/>
    <cellStyle name="Comma 4 2 4 34" xfId="17437"/>
    <cellStyle name="Comma 4 2 4 35" xfId="17438"/>
    <cellStyle name="Comma 4 2 4 36" xfId="17439"/>
    <cellStyle name="Comma 4 2 4 37" xfId="17440"/>
    <cellStyle name="Comma 4 2 4 38" xfId="17441"/>
    <cellStyle name="Comma 4 2 4 39" xfId="17442"/>
    <cellStyle name="Comma 4 2 4 4" xfId="17443"/>
    <cellStyle name="Comma 4 2 4 40" xfId="17444"/>
    <cellStyle name="Comma 4 2 4 5" xfId="17445"/>
    <cellStyle name="Comma 4 2 4 6" xfId="17446"/>
    <cellStyle name="Comma 4 2 4 7" xfId="17447"/>
    <cellStyle name="Comma 4 2 4 8" xfId="17448"/>
    <cellStyle name="Comma 4 2 4 9" xfId="17449"/>
    <cellStyle name="Comma 4 2 40" xfId="17450"/>
    <cellStyle name="Comma 4 2 41" xfId="17451"/>
    <cellStyle name="Comma 4 2 42" xfId="17452"/>
    <cellStyle name="Comma 4 2 43" xfId="17453"/>
    <cellStyle name="Comma 4 2 44" xfId="17454"/>
    <cellStyle name="Comma 4 2 45" xfId="17455"/>
    <cellStyle name="Comma 4 2 46" xfId="17456"/>
    <cellStyle name="Comma 4 2 5" xfId="17457"/>
    <cellStyle name="Comma 4 2 5 10" xfId="17458"/>
    <cellStyle name="Comma 4 2 5 10 10" xfId="17459"/>
    <cellStyle name="Comma 4 2 5 10 11" xfId="17460"/>
    <cellStyle name="Comma 4 2 5 10 12" xfId="17461"/>
    <cellStyle name="Comma 4 2 5 10 13" xfId="17462"/>
    <cellStyle name="Comma 4 2 5 10 14" xfId="17463"/>
    <cellStyle name="Comma 4 2 5 10 15" xfId="17464"/>
    <cellStyle name="Comma 4 2 5 10 16" xfId="17465"/>
    <cellStyle name="Comma 4 2 5 10 17" xfId="17466"/>
    <cellStyle name="Comma 4 2 5 10 18" xfId="17467"/>
    <cellStyle name="Comma 4 2 5 10 19" xfId="17468"/>
    <cellStyle name="Comma 4 2 5 10 2" xfId="17469"/>
    <cellStyle name="Comma 4 2 5 10 20" xfId="17470"/>
    <cellStyle name="Comma 4 2 5 10 21" xfId="17471"/>
    <cellStyle name="Comma 4 2 5 10 22" xfId="17472"/>
    <cellStyle name="Comma 4 2 5 10 3" xfId="17473"/>
    <cellStyle name="Comma 4 2 5 10 4" xfId="17474"/>
    <cellStyle name="Comma 4 2 5 10 5" xfId="17475"/>
    <cellStyle name="Comma 4 2 5 10 6" xfId="17476"/>
    <cellStyle name="Comma 4 2 5 10 7" xfId="17477"/>
    <cellStyle name="Comma 4 2 5 10 8" xfId="17478"/>
    <cellStyle name="Comma 4 2 5 10 9" xfId="17479"/>
    <cellStyle name="Comma 4 2 5 11" xfId="17480"/>
    <cellStyle name="Comma 4 2 5 11 10" xfId="17481"/>
    <cellStyle name="Comma 4 2 5 11 11" xfId="17482"/>
    <cellStyle name="Comma 4 2 5 11 12" xfId="17483"/>
    <cellStyle name="Comma 4 2 5 11 13" xfId="17484"/>
    <cellStyle name="Comma 4 2 5 11 14" xfId="17485"/>
    <cellStyle name="Comma 4 2 5 11 15" xfId="17486"/>
    <cellStyle name="Comma 4 2 5 11 16" xfId="17487"/>
    <cellStyle name="Comma 4 2 5 11 17" xfId="17488"/>
    <cellStyle name="Comma 4 2 5 11 18" xfId="17489"/>
    <cellStyle name="Comma 4 2 5 11 19" xfId="17490"/>
    <cellStyle name="Comma 4 2 5 11 2" xfId="17491"/>
    <cellStyle name="Comma 4 2 5 11 20" xfId="17492"/>
    <cellStyle name="Comma 4 2 5 11 21" xfId="17493"/>
    <cellStyle name="Comma 4 2 5 11 22" xfId="17494"/>
    <cellStyle name="Comma 4 2 5 11 3" xfId="17495"/>
    <cellStyle name="Comma 4 2 5 11 4" xfId="17496"/>
    <cellStyle name="Comma 4 2 5 11 5" xfId="17497"/>
    <cellStyle name="Comma 4 2 5 11 6" xfId="17498"/>
    <cellStyle name="Comma 4 2 5 11 7" xfId="17499"/>
    <cellStyle name="Comma 4 2 5 11 8" xfId="17500"/>
    <cellStyle name="Comma 4 2 5 11 9" xfId="17501"/>
    <cellStyle name="Comma 4 2 5 12" xfId="17502"/>
    <cellStyle name="Comma 4 2 5 12 10" xfId="17503"/>
    <cellStyle name="Comma 4 2 5 12 11" xfId="17504"/>
    <cellStyle name="Comma 4 2 5 12 12" xfId="17505"/>
    <cellStyle name="Comma 4 2 5 12 13" xfId="17506"/>
    <cellStyle name="Comma 4 2 5 12 14" xfId="17507"/>
    <cellStyle name="Comma 4 2 5 12 15" xfId="17508"/>
    <cellStyle name="Comma 4 2 5 12 16" xfId="17509"/>
    <cellStyle name="Comma 4 2 5 12 17" xfId="17510"/>
    <cellStyle name="Comma 4 2 5 12 18" xfId="17511"/>
    <cellStyle name="Comma 4 2 5 12 19" xfId="17512"/>
    <cellStyle name="Comma 4 2 5 12 2" xfId="17513"/>
    <cellStyle name="Comma 4 2 5 12 20" xfId="17514"/>
    <cellStyle name="Comma 4 2 5 12 21" xfId="17515"/>
    <cellStyle name="Comma 4 2 5 12 22" xfId="17516"/>
    <cellStyle name="Comma 4 2 5 12 3" xfId="17517"/>
    <cellStyle name="Comma 4 2 5 12 4" xfId="17518"/>
    <cellStyle name="Comma 4 2 5 12 5" xfId="17519"/>
    <cellStyle name="Comma 4 2 5 12 6" xfId="17520"/>
    <cellStyle name="Comma 4 2 5 12 7" xfId="17521"/>
    <cellStyle name="Comma 4 2 5 12 8" xfId="17522"/>
    <cellStyle name="Comma 4 2 5 12 9" xfId="17523"/>
    <cellStyle name="Comma 4 2 5 13" xfId="17524"/>
    <cellStyle name="Comma 4 2 5 14" xfId="17525"/>
    <cellStyle name="Comma 4 2 5 15" xfId="17526"/>
    <cellStyle name="Comma 4 2 5 16" xfId="17527"/>
    <cellStyle name="Comma 4 2 5 17" xfId="17528"/>
    <cellStyle name="Comma 4 2 5 18" xfId="17529"/>
    <cellStyle name="Comma 4 2 5 19" xfId="17530"/>
    <cellStyle name="Comma 4 2 5 2" xfId="17531"/>
    <cellStyle name="Comma 4 2 5 2 10" xfId="17532"/>
    <cellStyle name="Comma 4 2 5 2 11" xfId="17533"/>
    <cellStyle name="Comma 4 2 5 2 12" xfId="17534"/>
    <cellStyle name="Comma 4 2 5 2 13" xfId="17535"/>
    <cellStyle name="Comma 4 2 5 2 14" xfId="17536"/>
    <cellStyle name="Comma 4 2 5 2 15" xfId="17537"/>
    <cellStyle name="Comma 4 2 5 2 16" xfId="17538"/>
    <cellStyle name="Comma 4 2 5 2 17" xfId="17539"/>
    <cellStyle name="Comma 4 2 5 2 18" xfId="17540"/>
    <cellStyle name="Comma 4 2 5 2 19" xfId="17541"/>
    <cellStyle name="Comma 4 2 5 2 2" xfId="17542"/>
    <cellStyle name="Comma 4 2 5 2 20" xfId="17543"/>
    <cellStyle name="Comma 4 2 5 2 21" xfId="17544"/>
    <cellStyle name="Comma 4 2 5 2 22" xfId="17545"/>
    <cellStyle name="Comma 4 2 5 2 3" xfId="17546"/>
    <cellStyle name="Comma 4 2 5 2 4" xfId="17547"/>
    <cellStyle name="Comma 4 2 5 2 5" xfId="17548"/>
    <cellStyle name="Comma 4 2 5 2 6" xfId="17549"/>
    <cellStyle name="Comma 4 2 5 2 7" xfId="17550"/>
    <cellStyle name="Comma 4 2 5 2 8" xfId="17551"/>
    <cellStyle name="Comma 4 2 5 2 9" xfId="17552"/>
    <cellStyle name="Comma 4 2 5 20" xfId="17553"/>
    <cellStyle name="Comma 4 2 5 21" xfId="17554"/>
    <cellStyle name="Comma 4 2 5 22" xfId="17555"/>
    <cellStyle name="Comma 4 2 5 23" xfId="17556"/>
    <cellStyle name="Comma 4 2 5 24" xfId="17557"/>
    <cellStyle name="Comma 4 2 5 25" xfId="17558"/>
    <cellStyle name="Comma 4 2 5 26" xfId="17559"/>
    <cellStyle name="Comma 4 2 5 27" xfId="17560"/>
    <cellStyle name="Comma 4 2 5 28" xfId="17561"/>
    <cellStyle name="Comma 4 2 5 29" xfId="17562"/>
    <cellStyle name="Comma 4 2 5 3" xfId="17563"/>
    <cellStyle name="Comma 4 2 5 3 10" xfId="17564"/>
    <cellStyle name="Comma 4 2 5 3 11" xfId="17565"/>
    <cellStyle name="Comma 4 2 5 3 12" xfId="17566"/>
    <cellStyle name="Comma 4 2 5 3 13" xfId="17567"/>
    <cellStyle name="Comma 4 2 5 3 14" xfId="17568"/>
    <cellStyle name="Comma 4 2 5 3 15" xfId="17569"/>
    <cellStyle name="Comma 4 2 5 3 16" xfId="17570"/>
    <cellStyle name="Comma 4 2 5 3 17" xfId="17571"/>
    <cellStyle name="Comma 4 2 5 3 18" xfId="17572"/>
    <cellStyle name="Comma 4 2 5 3 19" xfId="17573"/>
    <cellStyle name="Comma 4 2 5 3 2" xfId="17574"/>
    <cellStyle name="Comma 4 2 5 3 20" xfId="17575"/>
    <cellStyle name="Comma 4 2 5 3 21" xfId="17576"/>
    <cellStyle name="Comma 4 2 5 3 22" xfId="17577"/>
    <cellStyle name="Comma 4 2 5 3 3" xfId="17578"/>
    <cellStyle name="Comma 4 2 5 3 4" xfId="17579"/>
    <cellStyle name="Comma 4 2 5 3 5" xfId="17580"/>
    <cellStyle name="Comma 4 2 5 3 6" xfId="17581"/>
    <cellStyle name="Comma 4 2 5 3 7" xfId="17582"/>
    <cellStyle name="Comma 4 2 5 3 8" xfId="17583"/>
    <cellStyle name="Comma 4 2 5 3 9" xfId="17584"/>
    <cellStyle name="Comma 4 2 5 30" xfId="17585"/>
    <cellStyle name="Comma 4 2 5 31" xfId="17586"/>
    <cellStyle name="Comma 4 2 5 32" xfId="17587"/>
    <cellStyle name="Comma 4 2 5 33" xfId="17588"/>
    <cellStyle name="Comma 4 2 5 4" xfId="17589"/>
    <cellStyle name="Comma 4 2 5 4 10" xfId="17590"/>
    <cellStyle name="Comma 4 2 5 4 11" xfId="17591"/>
    <cellStyle name="Comma 4 2 5 4 12" xfId="17592"/>
    <cellStyle name="Comma 4 2 5 4 13" xfId="17593"/>
    <cellStyle name="Comma 4 2 5 4 14" xfId="17594"/>
    <cellStyle name="Comma 4 2 5 4 15" xfId="17595"/>
    <cellStyle name="Comma 4 2 5 4 16" xfId="17596"/>
    <cellStyle name="Comma 4 2 5 4 17" xfId="17597"/>
    <cellStyle name="Comma 4 2 5 4 18" xfId="17598"/>
    <cellStyle name="Comma 4 2 5 4 19" xfId="17599"/>
    <cellStyle name="Comma 4 2 5 4 2" xfId="17600"/>
    <cellStyle name="Comma 4 2 5 4 20" xfId="17601"/>
    <cellStyle name="Comma 4 2 5 4 21" xfId="17602"/>
    <cellStyle name="Comma 4 2 5 4 22" xfId="17603"/>
    <cellStyle name="Comma 4 2 5 4 3" xfId="17604"/>
    <cellStyle name="Comma 4 2 5 4 4" xfId="17605"/>
    <cellStyle name="Comma 4 2 5 4 5" xfId="17606"/>
    <cellStyle name="Comma 4 2 5 4 6" xfId="17607"/>
    <cellStyle name="Comma 4 2 5 4 7" xfId="17608"/>
    <cellStyle name="Comma 4 2 5 4 8" xfId="17609"/>
    <cellStyle name="Comma 4 2 5 4 9" xfId="17610"/>
    <cellStyle name="Comma 4 2 5 5" xfId="17611"/>
    <cellStyle name="Comma 4 2 5 5 10" xfId="17612"/>
    <cellStyle name="Comma 4 2 5 5 11" xfId="17613"/>
    <cellStyle name="Comma 4 2 5 5 12" xfId="17614"/>
    <cellStyle name="Comma 4 2 5 5 13" xfId="17615"/>
    <cellStyle name="Comma 4 2 5 5 14" xfId="17616"/>
    <cellStyle name="Comma 4 2 5 5 15" xfId="17617"/>
    <cellStyle name="Comma 4 2 5 5 16" xfId="17618"/>
    <cellStyle name="Comma 4 2 5 5 17" xfId="17619"/>
    <cellStyle name="Comma 4 2 5 5 18" xfId="17620"/>
    <cellStyle name="Comma 4 2 5 5 19" xfId="17621"/>
    <cellStyle name="Comma 4 2 5 5 2" xfId="17622"/>
    <cellStyle name="Comma 4 2 5 5 20" xfId="17623"/>
    <cellStyle name="Comma 4 2 5 5 21" xfId="17624"/>
    <cellStyle name="Comma 4 2 5 5 22" xfId="17625"/>
    <cellStyle name="Comma 4 2 5 5 3" xfId="17626"/>
    <cellStyle name="Comma 4 2 5 5 4" xfId="17627"/>
    <cellStyle name="Comma 4 2 5 5 5" xfId="17628"/>
    <cellStyle name="Comma 4 2 5 5 6" xfId="17629"/>
    <cellStyle name="Comma 4 2 5 5 7" xfId="17630"/>
    <cellStyle name="Comma 4 2 5 5 8" xfId="17631"/>
    <cellStyle name="Comma 4 2 5 5 9" xfId="17632"/>
    <cellStyle name="Comma 4 2 5 6" xfId="17633"/>
    <cellStyle name="Comma 4 2 5 6 10" xfId="17634"/>
    <cellStyle name="Comma 4 2 5 6 11" xfId="17635"/>
    <cellStyle name="Comma 4 2 5 6 12" xfId="17636"/>
    <cellStyle name="Comma 4 2 5 6 13" xfId="17637"/>
    <cellStyle name="Comma 4 2 5 6 14" xfId="17638"/>
    <cellStyle name="Comma 4 2 5 6 15" xfId="17639"/>
    <cellStyle name="Comma 4 2 5 6 16" xfId="17640"/>
    <cellStyle name="Comma 4 2 5 6 17" xfId="17641"/>
    <cellStyle name="Comma 4 2 5 6 18" xfId="17642"/>
    <cellStyle name="Comma 4 2 5 6 19" xfId="17643"/>
    <cellStyle name="Comma 4 2 5 6 2" xfId="17644"/>
    <cellStyle name="Comma 4 2 5 6 20" xfId="17645"/>
    <cellStyle name="Comma 4 2 5 6 21" xfId="17646"/>
    <cellStyle name="Comma 4 2 5 6 22" xfId="17647"/>
    <cellStyle name="Comma 4 2 5 6 3" xfId="17648"/>
    <cellStyle name="Comma 4 2 5 6 4" xfId="17649"/>
    <cellStyle name="Comma 4 2 5 6 5" xfId="17650"/>
    <cellStyle name="Comma 4 2 5 6 6" xfId="17651"/>
    <cellStyle name="Comma 4 2 5 6 7" xfId="17652"/>
    <cellStyle name="Comma 4 2 5 6 8" xfId="17653"/>
    <cellStyle name="Comma 4 2 5 6 9" xfId="17654"/>
    <cellStyle name="Comma 4 2 5 7" xfId="17655"/>
    <cellStyle name="Comma 4 2 5 7 10" xfId="17656"/>
    <cellStyle name="Comma 4 2 5 7 11" xfId="17657"/>
    <cellStyle name="Comma 4 2 5 7 12" xfId="17658"/>
    <cellStyle name="Comma 4 2 5 7 13" xfId="17659"/>
    <cellStyle name="Comma 4 2 5 7 14" xfId="17660"/>
    <cellStyle name="Comma 4 2 5 7 15" xfId="17661"/>
    <cellStyle name="Comma 4 2 5 7 16" xfId="17662"/>
    <cellStyle name="Comma 4 2 5 7 17" xfId="17663"/>
    <cellStyle name="Comma 4 2 5 7 18" xfId="17664"/>
    <cellStyle name="Comma 4 2 5 7 19" xfId="17665"/>
    <cellStyle name="Comma 4 2 5 7 2" xfId="17666"/>
    <cellStyle name="Comma 4 2 5 7 20" xfId="17667"/>
    <cellStyle name="Comma 4 2 5 7 21" xfId="17668"/>
    <cellStyle name="Comma 4 2 5 7 22" xfId="17669"/>
    <cellStyle name="Comma 4 2 5 7 3" xfId="17670"/>
    <cellStyle name="Comma 4 2 5 7 4" xfId="17671"/>
    <cellStyle name="Comma 4 2 5 7 5" xfId="17672"/>
    <cellStyle name="Comma 4 2 5 7 6" xfId="17673"/>
    <cellStyle name="Comma 4 2 5 7 7" xfId="17674"/>
    <cellStyle name="Comma 4 2 5 7 8" xfId="17675"/>
    <cellStyle name="Comma 4 2 5 7 9" xfId="17676"/>
    <cellStyle name="Comma 4 2 5 8" xfId="17677"/>
    <cellStyle name="Comma 4 2 5 8 10" xfId="17678"/>
    <cellStyle name="Comma 4 2 5 8 11" xfId="17679"/>
    <cellStyle name="Comma 4 2 5 8 12" xfId="17680"/>
    <cellStyle name="Comma 4 2 5 8 13" xfId="17681"/>
    <cellStyle name="Comma 4 2 5 8 14" xfId="17682"/>
    <cellStyle name="Comma 4 2 5 8 15" xfId="17683"/>
    <cellStyle name="Comma 4 2 5 8 16" xfId="17684"/>
    <cellStyle name="Comma 4 2 5 8 17" xfId="17685"/>
    <cellStyle name="Comma 4 2 5 8 18" xfId="17686"/>
    <cellStyle name="Comma 4 2 5 8 19" xfId="17687"/>
    <cellStyle name="Comma 4 2 5 8 2" xfId="17688"/>
    <cellStyle name="Comma 4 2 5 8 20" xfId="17689"/>
    <cellStyle name="Comma 4 2 5 8 21" xfId="17690"/>
    <cellStyle name="Comma 4 2 5 8 22" xfId="17691"/>
    <cellStyle name="Comma 4 2 5 8 3" xfId="17692"/>
    <cellStyle name="Comma 4 2 5 8 4" xfId="17693"/>
    <cellStyle name="Comma 4 2 5 8 5" xfId="17694"/>
    <cellStyle name="Comma 4 2 5 8 6" xfId="17695"/>
    <cellStyle name="Comma 4 2 5 8 7" xfId="17696"/>
    <cellStyle name="Comma 4 2 5 8 8" xfId="17697"/>
    <cellStyle name="Comma 4 2 5 8 9" xfId="17698"/>
    <cellStyle name="Comma 4 2 5 9" xfId="17699"/>
    <cellStyle name="Comma 4 2 5 9 10" xfId="17700"/>
    <cellStyle name="Comma 4 2 5 9 11" xfId="17701"/>
    <cellStyle name="Comma 4 2 5 9 12" xfId="17702"/>
    <cellStyle name="Comma 4 2 5 9 13" xfId="17703"/>
    <cellStyle name="Comma 4 2 5 9 14" xfId="17704"/>
    <cellStyle name="Comma 4 2 5 9 15" xfId="17705"/>
    <cellStyle name="Comma 4 2 5 9 16" xfId="17706"/>
    <cellStyle name="Comma 4 2 5 9 17" xfId="17707"/>
    <cellStyle name="Comma 4 2 5 9 18" xfId="17708"/>
    <cellStyle name="Comma 4 2 5 9 19" xfId="17709"/>
    <cellStyle name="Comma 4 2 5 9 2" xfId="17710"/>
    <cellStyle name="Comma 4 2 5 9 20" xfId="17711"/>
    <cellStyle name="Comma 4 2 5 9 21" xfId="17712"/>
    <cellStyle name="Comma 4 2 5 9 22" xfId="17713"/>
    <cellStyle name="Comma 4 2 5 9 3" xfId="17714"/>
    <cellStyle name="Comma 4 2 5 9 4" xfId="17715"/>
    <cellStyle name="Comma 4 2 5 9 5" xfId="17716"/>
    <cellStyle name="Comma 4 2 5 9 6" xfId="17717"/>
    <cellStyle name="Comma 4 2 5 9 7" xfId="17718"/>
    <cellStyle name="Comma 4 2 5 9 8" xfId="17719"/>
    <cellStyle name="Comma 4 2 5 9 9" xfId="17720"/>
    <cellStyle name="Comma 4 2 6" xfId="17721"/>
    <cellStyle name="Comma 4 2 6 10" xfId="17722"/>
    <cellStyle name="Comma 4 2 6 10 10" xfId="17723"/>
    <cellStyle name="Comma 4 2 6 10 11" xfId="17724"/>
    <cellStyle name="Comma 4 2 6 10 12" xfId="17725"/>
    <cellStyle name="Comma 4 2 6 10 13" xfId="17726"/>
    <cellStyle name="Comma 4 2 6 10 14" xfId="17727"/>
    <cellStyle name="Comma 4 2 6 10 15" xfId="17728"/>
    <cellStyle name="Comma 4 2 6 10 16" xfId="17729"/>
    <cellStyle name="Comma 4 2 6 10 17" xfId="17730"/>
    <cellStyle name="Comma 4 2 6 10 18" xfId="17731"/>
    <cellStyle name="Comma 4 2 6 10 19" xfId="17732"/>
    <cellStyle name="Comma 4 2 6 10 2" xfId="17733"/>
    <cellStyle name="Comma 4 2 6 10 20" xfId="17734"/>
    <cellStyle name="Comma 4 2 6 10 21" xfId="17735"/>
    <cellStyle name="Comma 4 2 6 10 22" xfId="17736"/>
    <cellStyle name="Comma 4 2 6 10 3" xfId="17737"/>
    <cellStyle name="Comma 4 2 6 10 4" xfId="17738"/>
    <cellStyle name="Comma 4 2 6 10 5" xfId="17739"/>
    <cellStyle name="Comma 4 2 6 10 6" xfId="17740"/>
    <cellStyle name="Comma 4 2 6 10 7" xfId="17741"/>
    <cellStyle name="Comma 4 2 6 10 8" xfId="17742"/>
    <cellStyle name="Comma 4 2 6 10 9" xfId="17743"/>
    <cellStyle name="Comma 4 2 6 11" xfId="17744"/>
    <cellStyle name="Comma 4 2 6 11 10" xfId="17745"/>
    <cellStyle name="Comma 4 2 6 11 11" xfId="17746"/>
    <cellStyle name="Comma 4 2 6 11 12" xfId="17747"/>
    <cellStyle name="Comma 4 2 6 11 13" xfId="17748"/>
    <cellStyle name="Comma 4 2 6 11 14" xfId="17749"/>
    <cellStyle name="Comma 4 2 6 11 15" xfId="17750"/>
    <cellStyle name="Comma 4 2 6 11 16" xfId="17751"/>
    <cellStyle name="Comma 4 2 6 11 17" xfId="17752"/>
    <cellStyle name="Comma 4 2 6 11 18" xfId="17753"/>
    <cellStyle name="Comma 4 2 6 11 19" xfId="17754"/>
    <cellStyle name="Comma 4 2 6 11 2" xfId="17755"/>
    <cellStyle name="Comma 4 2 6 11 20" xfId="17756"/>
    <cellStyle name="Comma 4 2 6 11 21" xfId="17757"/>
    <cellStyle name="Comma 4 2 6 11 22" xfId="17758"/>
    <cellStyle name="Comma 4 2 6 11 3" xfId="17759"/>
    <cellStyle name="Comma 4 2 6 11 4" xfId="17760"/>
    <cellStyle name="Comma 4 2 6 11 5" xfId="17761"/>
    <cellStyle name="Comma 4 2 6 11 6" xfId="17762"/>
    <cellStyle name="Comma 4 2 6 11 7" xfId="17763"/>
    <cellStyle name="Comma 4 2 6 11 8" xfId="17764"/>
    <cellStyle name="Comma 4 2 6 11 9" xfId="17765"/>
    <cellStyle name="Comma 4 2 6 12" xfId="17766"/>
    <cellStyle name="Comma 4 2 6 12 10" xfId="17767"/>
    <cellStyle name="Comma 4 2 6 12 11" xfId="17768"/>
    <cellStyle name="Comma 4 2 6 12 12" xfId="17769"/>
    <cellStyle name="Comma 4 2 6 12 13" xfId="17770"/>
    <cellStyle name="Comma 4 2 6 12 14" xfId="17771"/>
    <cellStyle name="Comma 4 2 6 12 15" xfId="17772"/>
    <cellStyle name="Comma 4 2 6 12 16" xfId="17773"/>
    <cellStyle name="Comma 4 2 6 12 17" xfId="17774"/>
    <cellStyle name="Comma 4 2 6 12 18" xfId="17775"/>
    <cellStyle name="Comma 4 2 6 12 19" xfId="17776"/>
    <cellStyle name="Comma 4 2 6 12 2" xfId="17777"/>
    <cellStyle name="Comma 4 2 6 12 20" xfId="17778"/>
    <cellStyle name="Comma 4 2 6 12 21" xfId="17779"/>
    <cellStyle name="Comma 4 2 6 12 22" xfId="17780"/>
    <cellStyle name="Comma 4 2 6 12 3" xfId="17781"/>
    <cellStyle name="Comma 4 2 6 12 4" xfId="17782"/>
    <cellStyle name="Comma 4 2 6 12 5" xfId="17783"/>
    <cellStyle name="Comma 4 2 6 12 6" xfId="17784"/>
    <cellStyle name="Comma 4 2 6 12 7" xfId="17785"/>
    <cellStyle name="Comma 4 2 6 12 8" xfId="17786"/>
    <cellStyle name="Comma 4 2 6 12 9" xfId="17787"/>
    <cellStyle name="Comma 4 2 6 13" xfId="17788"/>
    <cellStyle name="Comma 4 2 6 14" xfId="17789"/>
    <cellStyle name="Comma 4 2 6 15" xfId="17790"/>
    <cellStyle name="Comma 4 2 6 16" xfId="17791"/>
    <cellStyle name="Comma 4 2 6 17" xfId="17792"/>
    <cellStyle name="Comma 4 2 6 18" xfId="17793"/>
    <cellStyle name="Comma 4 2 6 19" xfId="17794"/>
    <cellStyle name="Comma 4 2 6 2" xfId="17795"/>
    <cellStyle name="Comma 4 2 6 2 10" xfId="17796"/>
    <cellStyle name="Comma 4 2 6 2 11" xfId="17797"/>
    <cellStyle name="Comma 4 2 6 2 12" xfId="17798"/>
    <cellStyle name="Comma 4 2 6 2 13" xfId="17799"/>
    <cellStyle name="Comma 4 2 6 2 14" xfId="17800"/>
    <cellStyle name="Comma 4 2 6 2 15" xfId="17801"/>
    <cellStyle name="Comma 4 2 6 2 16" xfId="17802"/>
    <cellStyle name="Comma 4 2 6 2 17" xfId="17803"/>
    <cellStyle name="Comma 4 2 6 2 18" xfId="17804"/>
    <cellStyle name="Comma 4 2 6 2 19" xfId="17805"/>
    <cellStyle name="Comma 4 2 6 2 2" xfId="17806"/>
    <cellStyle name="Comma 4 2 6 2 20" xfId="17807"/>
    <cellStyle name="Comma 4 2 6 2 21" xfId="17808"/>
    <cellStyle name="Comma 4 2 6 2 22" xfId="17809"/>
    <cellStyle name="Comma 4 2 6 2 3" xfId="17810"/>
    <cellStyle name="Comma 4 2 6 2 4" xfId="17811"/>
    <cellStyle name="Comma 4 2 6 2 5" xfId="17812"/>
    <cellStyle name="Comma 4 2 6 2 6" xfId="17813"/>
    <cellStyle name="Comma 4 2 6 2 7" xfId="17814"/>
    <cellStyle name="Comma 4 2 6 2 8" xfId="17815"/>
    <cellStyle name="Comma 4 2 6 2 9" xfId="17816"/>
    <cellStyle name="Comma 4 2 6 20" xfId="17817"/>
    <cellStyle name="Comma 4 2 6 21" xfId="17818"/>
    <cellStyle name="Comma 4 2 6 22" xfId="17819"/>
    <cellStyle name="Comma 4 2 6 23" xfId="17820"/>
    <cellStyle name="Comma 4 2 6 24" xfId="17821"/>
    <cellStyle name="Comma 4 2 6 25" xfId="17822"/>
    <cellStyle name="Comma 4 2 6 26" xfId="17823"/>
    <cellStyle name="Comma 4 2 6 27" xfId="17824"/>
    <cellStyle name="Comma 4 2 6 28" xfId="17825"/>
    <cellStyle name="Comma 4 2 6 29" xfId="17826"/>
    <cellStyle name="Comma 4 2 6 3" xfId="17827"/>
    <cellStyle name="Comma 4 2 6 3 10" xfId="17828"/>
    <cellStyle name="Comma 4 2 6 3 11" xfId="17829"/>
    <cellStyle name="Comma 4 2 6 3 12" xfId="17830"/>
    <cellStyle name="Comma 4 2 6 3 13" xfId="17831"/>
    <cellStyle name="Comma 4 2 6 3 14" xfId="17832"/>
    <cellStyle name="Comma 4 2 6 3 15" xfId="17833"/>
    <cellStyle name="Comma 4 2 6 3 16" xfId="17834"/>
    <cellStyle name="Comma 4 2 6 3 17" xfId="17835"/>
    <cellStyle name="Comma 4 2 6 3 18" xfId="17836"/>
    <cellStyle name="Comma 4 2 6 3 19" xfId="17837"/>
    <cellStyle name="Comma 4 2 6 3 2" xfId="17838"/>
    <cellStyle name="Comma 4 2 6 3 20" xfId="17839"/>
    <cellStyle name="Comma 4 2 6 3 21" xfId="17840"/>
    <cellStyle name="Comma 4 2 6 3 22" xfId="17841"/>
    <cellStyle name="Comma 4 2 6 3 3" xfId="17842"/>
    <cellStyle name="Comma 4 2 6 3 4" xfId="17843"/>
    <cellStyle name="Comma 4 2 6 3 5" xfId="17844"/>
    <cellStyle name="Comma 4 2 6 3 6" xfId="17845"/>
    <cellStyle name="Comma 4 2 6 3 7" xfId="17846"/>
    <cellStyle name="Comma 4 2 6 3 8" xfId="17847"/>
    <cellStyle name="Comma 4 2 6 3 9" xfId="17848"/>
    <cellStyle name="Comma 4 2 6 30" xfId="17849"/>
    <cellStyle name="Comma 4 2 6 31" xfId="17850"/>
    <cellStyle name="Comma 4 2 6 32" xfId="17851"/>
    <cellStyle name="Comma 4 2 6 33" xfId="17852"/>
    <cellStyle name="Comma 4 2 6 4" xfId="17853"/>
    <cellStyle name="Comma 4 2 6 4 10" xfId="17854"/>
    <cellStyle name="Comma 4 2 6 4 11" xfId="17855"/>
    <cellStyle name="Comma 4 2 6 4 12" xfId="17856"/>
    <cellStyle name="Comma 4 2 6 4 13" xfId="17857"/>
    <cellStyle name="Comma 4 2 6 4 14" xfId="17858"/>
    <cellStyle name="Comma 4 2 6 4 15" xfId="17859"/>
    <cellStyle name="Comma 4 2 6 4 16" xfId="17860"/>
    <cellStyle name="Comma 4 2 6 4 17" xfId="17861"/>
    <cellStyle name="Comma 4 2 6 4 18" xfId="17862"/>
    <cellStyle name="Comma 4 2 6 4 19" xfId="17863"/>
    <cellStyle name="Comma 4 2 6 4 2" xfId="17864"/>
    <cellStyle name="Comma 4 2 6 4 20" xfId="17865"/>
    <cellStyle name="Comma 4 2 6 4 21" xfId="17866"/>
    <cellStyle name="Comma 4 2 6 4 22" xfId="17867"/>
    <cellStyle name="Comma 4 2 6 4 3" xfId="17868"/>
    <cellStyle name="Comma 4 2 6 4 4" xfId="17869"/>
    <cellStyle name="Comma 4 2 6 4 5" xfId="17870"/>
    <cellStyle name="Comma 4 2 6 4 6" xfId="17871"/>
    <cellStyle name="Comma 4 2 6 4 7" xfId="17872"/>
    <cellStyle name="Comma 4 2 6 4 8" xfId="17873"/>
    <cellStyle name="Comma 4 2 6 4 9" xfId="17874"/>
    <cellStyle name="Comma 4 2 6 5" xfId="17875"/>
    <cellStyle name="Comma 4 2 6 5 10" xfId="17876"/>
    <cellStyle name="Comma 4 2 6 5 11" xfId="17877"/>
    <cellStyle name="Comma 4 2 6 5 12" xfId="17878"/>
    <cellStyle name="Comma 4 2 6 5 13" xfId="17879"/>
    <cellStyle name="Comma 4 2 6 5 14" xfId="17880"/>
    <cellStyle name="Comma 4 2 6 5 15" xfId="17881"/>
    <cellStyle name="Comma 4 2 6 5 16" xfId="17882"/>
    <cellStyle name="Comma 4 2 6 5 17" xfId="17883"/>
    <cellStyle name="Comma 4 2 6 5 18" xfId="17884"/>
    <cellStyle name="Comma 4 2 6 5 19" xfId="17885"/>
    <cellStyle name="Comma 4 2 6 5 2" xfId="17886"/>
    <cellStyle name="Comma 4 2 6 5 20" xfId="17887"/>
    <cellStyle name="Comma 4 2 6 5 21" xfId="17888"/>
    <cellStyle name="Comma 4 2 6 5 22" xfId="17889"/>
    <cellStyle name="Comma 4 2 6 5 3" xfId="17890"/>
    <cellStyle name="Comma 4 2 6 5 4" xfId="17891"/>
    <cellStyle name="Comma 4 2 6 5 5" xfId="17892"/>
    <cellStyle name="Comma 4 2 6 5 6" xfId="17893"/>
    <cellStyle name="Comma 4 2 6 5 7" xfId="17894"/>
    <cellStyle name="Comma 4 2 6 5 8" xfId="17895"/>
    <cellStyle name="Comma 4 2 6 5 9" xfId="17896"/>
    <cellStyle name="Comma 4 2 6 6" xfId="17897"/>
    <cellStyle name="Comma 4 2 6 6 10" xfId="17898"/>
    <cellStyle name="Comma 4 2 6 6 11" xfId="17899"/>
    <cellStyle name="Comma 4 2 6 6 12" xfId="17900"/>
    <cellStyle name="Comma 4 2 6 6 13" xfId="17901"/>
    <cellStyle name="Comma 4 2 6 6 14" xfId="17902"/>
    <cellStyle name="Comma 4 2 6 6 15" xfId="17903"/>
    <cellStyle name="Comma 4 2 6 6 16" xfId="17904"/>
    <cellStyle name="Comma 4 2 6 6 17" xfId="17905"/>
    <cellStyle name="Comma 4 2 6 6 18" xfId="17906"/>
    <cellStyle name="Comma 4 2 6 6 19" xfId="17907"/>
    <cellStyle name="Comma 4 2 6 6 2" xfId="17908"/>
    <cellStyle name="Comma 4 2 6 6 20" xfId="17909"/>
    <cellStyle name="Comma 4 2 6 6 21" xfId="17910"/>
    <cellStyle name="Comma 4 2 6 6 22" xfId="17911"/>
    <cellStyle name="Comma 4 2 6 6 3" xfId="17912"/>
    <cellStyle name="Comma 4 2 6 6 4" xfId="17913"/>
    <cellStyle name="Comma 4 2 6 6 5" xfId="17914"/>
    <cellStyle name="Comma 4 2 6 6 6" xfId="17915"/>
    <cellStyle name="Comma 4 2 6 6 7" xfId="17916"/>
    <cellStyle name="Comma 4 2 6 6 8" xfId="17917"/>
    <cellStyle name="Comma 4 2 6 6 9" xfId="17918"/>
    <cellStyle name="Comma 4 2 6 7" xfId="17919"/>
    <cellStyle name="Comma 4 2 6 7 10" xfId="17920"/>
    <cellStyle name="Comma 4 2 6 7 11" xfId="17921"/>
    <cellStyle name="Comma 4 2 6 7 12" xfId="17922"/>
    <cellStyle name="Comma 4 2 6 7 13" xfId="17923"/>
    <cellStyle name="Comma 4 2 6 7 14" xfId="17924"/>
    <cellStyle name="Comma 4 2 6 7 15" xfId="17925"/>
    <cellStyle name="Comma 4 2 6 7 16" xfId="17926"/>
    <cellStyle name="Comma 4 2 6 7 17" xfId="17927"/>
    <cellStyle name="Comma 4 2 6 7 18" xfId="17928"/>
    <cellStyle name="Comma 4 2 6 7 19" xfId="17929"/>
    <cellStyle name="Comma 4 2 6 7 2" xfId="17930"/>
    <cellStyle name="Comma 4 2 6 7 20" xfId="17931"/>
    <cellStyle name="Comma 4 2 6 7 21" xfId="17932"/>
    <cellStyle name="Comma 4 2 6 7 22" xfId="17933"/>
    <cellStyle name="Comma 4 2 6 7 3" xfId="17934"/>
    <cellStyle name="Comma 4 2 6 7 4" xfId="17935"/>
    <cellStyle name="Comma 4 2 6 7 5" xfId="17936"/>
    <cellStyle name="Comma 4 2 6 7 6" xfId="17937"/>
    <cellStyle name="Comma 4 2 6 7 7" xfId="17938"/>
    <cellStyle name="Comma 4 2 6 7 8" xfId="17939"/>
    <cellStyle name="Comma 4 2 6 7 9" xfId="17940"/>
    <cellStyle name="Comma 4 2 6 8" xfId="17941"/>
    <cellStyle name="Comma 4 2 6 8 10" xfId="17942"/>
    <cellStyle name="Comma 4 2 6 8 11" xfId="17943"/>
    <cellStyle name="Comma 4 2 6 8 12" xfId="17944"/>
    <cellStyle name="Comma 4 2 6 8 13" xfId="17945"/>
    <cellStyle name="Comma 4 2 6 8 14" xfId="17946"/>
    <cellStyle name="Comma 4 2 6 8 15" xfId="17947"/>
    <cellStyle name="Comma 4 2 6 8 16" xfId="17948"/>
    <cellStyle name="Comma 4 2 6 8 17" xfId="17949"/>
    <cellStyle name="Comma 4 2 6 8 18" xfId="17950"/>
    <cellStyle name="Comma 4 2 6 8 19" xfId="17951"/>
    <cellStyle name="Comma 4 2 6 8 2" xfId="17952"/>
    <cellStyle name="Comma 4 2 6 8 20" xfId="17953"/>
    <cellStyle name="Comma 4 2 6 8 21" xfId="17954"/>
    <cellStyle name="Comma 4 2 6 8 22" xfId="17955"/>
    <cellStyle name="Comma 4 2 6 8 3" xfId="17956"/>
    <cellStyle name="Comma 4 2 6 8 4" xfId="17957"/>
    <cellStyle name="Comma 4 2 6 8 5" xfId="17958"/>
    <cellStyle name="Comma 4 2 6 8 6" xfId="17959"/>
    <cellStyle name="Comma 4 2 6 8 7" xfId="17960"/>
    <cellStyle name="Comma 4 2 6 8 8" xfId="17961"/>
    <cellStyle name="Comma 4 2 6 8 9" xfId="17962"/>
    <cellStyle name="Comma 4 2 6 9" xfId="17963"/>
    <cellStyle name="Comma 4 2 6 9 10" xfId="17964"/>
    <cellStyle name="Comma 4 2 6 9 11" xfId="17965"/>
    <cellStyle name="Comma 4 2 6 9 12" xfId="17966"/>
    <cellStyle name="Comma 4 2 6 9 13" xfId="17967"/>
    <cellStyle name="Comma 4 2 6 9 14" xfId="17968"/>
    <cellStyle name="Comma 4 2 6 9 15" xfId="17969"/>
    <cellStyle name="Comma 4 2 6 9 16" xfId="17970"/>
    <cellStyle name="Comma 4 2 6 9 17" xfId="17971"/>
    <cellStyle name="Comma 4 2 6 9 18" xfId="17972"/>
    <cellStyle name="Comma 4 2 6 9 19" xfId="17973"/>
    <cellStyle name="Comma 4 2 6 9 2" xfId="17974"/>
    <cellStyle name="Comma 4 2 6 9 20" xfId="17975"/>
    <cellStyle name="Comma 4 2 6 9 21" xfId="17976"/>
    <cellStyle name="Comma 4 2 6 9 22" xfId="17977"/>
    <cellStyle name="Comma 4 2 6 9 3" xfId="17978"/>
    <cellStyle name="Comma 4 2 6 9 4" xfId="17979"/>
    <cellStyle name="Comma 4 2 6 9 5" xfId="17980"/>
    <cellStyle name="Comma 4 2 6 9 6" xfId="17981"/>
    <cellStyle name="Comma 4 2 6 9 7" xfId="17982"/>
    <cellStyle name="Comma 4 2 6 9 8" xfId="17983"/>
    <cellStyle name="Comma 4 2 6 9 9" xfId="17984"/>
    <cellStyle name="Comma 4 2 7" xfId="17985"/>
    <cellStyle name="Comma 4 2 7 10" xfId="17986"/>
    <cellStyle name="Comma 4 2 7 10 10" xfId="17987"/>
    <cellStyle name="Comma 4 2 7 10 11" xfId="17988"/>
    <cellStyle name="Comma 4 2 7 10 12" xfId="17989"/>
    <cellStyle name="Comma 4 2 7 10 13" xfId="17990"/>
    <cellStyle name="Comma 4 2 7 10 14" xfId="17991"/>
    <cellStyle name="Comma 4 2 7 10 15" xfId="17992"/>
    <cellStyle name="Comma 4 2 7 10 16" xfId="17993"/>
    <cellStyle name="Comma 4 2 7 10 17" xfId="17994"/>
    <cellStyle name="Comma 4 2 7 10 18" xfId="17995"/>
    <cellStyle name="Comma 4 2 7 10 19" xfId="17996"/>
    <cellStyle name="Comma 4 2 7 10 2" xfId="17997"/>
    <cellStyle name="Comma 4 2 7 10 20" xfId="17998"/>
    <cellStyle name="Comma 4 2 7 10 21" xfId="17999"/>
    <cellStyle name="Comma 4 2 7 10 22" xfId="18000"/>
    <cellStyle name="Comma 4 2 7 10 3" xfId="18001"/>
    <cellStyle name="Comma 4 2 7 10 4" xfId="18002"/>
    <cellStyle name="Comma 4 2 7 10 5" xfId="18003"/>
    <cellStyle name="Comma 4 2 7 10 6" xfId="18004"/>
    <cellStyle name="Comma 4 2 7 10 7" xfId="18005"/>
    <cellStyle name="Comma 4 2 7 10 8" xfId="18006"/>
    <cellStyle name="Comma 4 2 7 10 9" xfId="18007"/>
    <cellStyle name="Comma 4 2 7 11" xfId="18008"/>
    <cellStyle name="Comma 4 2 7 11 10" xfId="18009"/>
    <cellStyle name="Comma 4 2 7 11 11" xfId="18010"/>
    <cellStyle name="Comma 4 2 7 11 12" xfId="18011"/>
    <cellStyle name="Comma 4 2 7 11 13" xfId="18012"/>
    <cellStyle name="Comma 4 2 7 11 14" xfId="18013"/>
    <cellStyle name="Comma 4 2 7 11 15" xfId="18014"/>
    <cellStyle name="Comma 4 2 7 11 16" xfId="18015"/>
    <cellStyle name="Comma 4 2 7 11 17" xfId="18016"/>
    <cellStyle name="Comma 4 2 7 11 18" xfId="18017"/>
    <cellStyle name="Comma 4 2 7 11 19" xfId="18018"/>
    <cellStyle name="Comma 4 2 7 11 2" xfId="18019"/>
    <cellStyle name="Comma 4 2 7 11 20" xfId="18020"/>
    <cellStyle name="Comma 4 2 7 11 21" xfId="18021"/>
    <cellStyle name="Comma 4 2 7 11 22" xfId="18022"/>
    <cellStyle name="Comma 4 2 7 11 3" xfId="18023"/>
    <cellStyle name="Comma 4 2 7 11 4" xfId="18024"/>
    <cellStyle name="Comma 4 2 7 11 5" xfId="18025"/>
    <cellStyle name="Comma 4 2 7 11 6" xfId="18026"/>
    <cellStyle name="Comma 4 2 7 11 7" xfId="18027"/>
    <cellStyle name="Comma 4 2 7 11 8" xfId="18028"/>
    <cellStyle name="Comma 4 2 7 11 9" xfId="18029"/>
    <cellStyle name="Comma 4 2 7 12" xfId="18030"/>
    <cellStyle name="Comma 4 2 7 12 10" xfId="18031"/>
    <cellStyle name="Comma 4 2 7 12 11" xfId="18032"/>
    <cellStyle name="Comma 4 2 7 12 12" xfId="18033"/>
    <cellStyle name="Comma 4 2 7 12 13" xfId="18034"/>
    <cellStyle name="Comma 4 2 7 12 14" xfId="18035"/>
    <cellStyle name="Comma 4 2 7 12 15" xfId="18036"/>
    <cellStyle name="Comma 4 2 7 12 16" xfId="18037"/>
    <cellStyle name="Comma 4 2 7 12 17" xfId="18038"/>
    <cellStyle name="Comma 4 2 7 12 18" xfId="18039"/>
    <cellStyle name="Comma 4 2 7 12 19" xfId="18040"/>
    <cellStyle name="Comma 4 2 7 12 2" xfId="18041"/>
    <cellStyle name="Comma 4 2 7 12 20" xfId="18042"/>
    <cellStyle name="Comma 4 2 7 12 21" xfId="18043"/>
    <cellStyle name="Comma 4 2 7 12 22" xfId="18044"/>
    <cellStyle name="Comma 4 2 7 12 3" xfId="18045"/>
    <cellStyle name="Comma 4 2 7 12 4" xfId="18046"/>
    <cellStyle name="Comma 4 2 7 12 5" xfId="18047"/>
    <cellStyle name="Comma 4 2 7 12 6" xfId="18048"/>
    <cellStyle name="Comma 4 2 7 12 7" xfId="18049"/>
    <cellStyle name="Comma 4 2 7 12 8" xfId="18050"/>
    <cellStyle name="Comma 4 2 7 12 9" xfId="18051"/>
    <cellStyle name="Comma 4 2 7 13" xfId="18052"/>
    <cellStyle name="Comma 4 2 7 14" xfId="18053"/>
    <cellStyle name="Comma 4 2 7 15" xfId="18054"/>
    <cellStyle name="Comma 4 2 7 16" xfId="18055"/>
    <cellStyle name="Comma 4 2 7 17" xfId="18056"/>
    <cellStyle name="Comma 4 2 7 18" xfId="18057"/>
    <cellStyle name="Comma 4 2 7 19" xfId="18058"/>
    <cellStyle name="Comma 4 2 7 2" xfId="18059"/>
    <cellStyle name="Comma 4 2 7 2 10" xfId="18060"/>
    <cellStyle name="Comma 4 2 7 2 11" xfId="18061"/>
    <cellStyle name="Comma 4 2 7 2 12" xfId="18062"/>
    <cellStyle name="Comma 4 2 7 2 13" xfId="18063"/>
    <cellStyle name="Comma 4 2 7 2 14" xfId="18064"/>
    <cellStyle name="Comma 4 2 7 2 15" xfId="18065"/>
    <cellStyle name="Comma 4 2 7 2 16" xfId="18066"/>
    <cellStyle name="Comma 4 2 7 2 17" xfId="18067"/>
    <cellStyle name="Comma 4 2 7 2 18" xfId="18068"/>
    <cellStyle name="Comma 4 2 7 2 19" xfId="18069"/>
    <cellStyle name="Comma 4 2 7 2 2" xfId="18070"/>
    <cellStyle name="Comma 4 2 7 2 20" xfId="18071"/>
    <cellStyle name="Comma 4 2 7 2 21" xfId="18072"/>
    <cellStyle name="Comma 4 2 7 2 22" xfId="18073"/>
    <cellStyle name="Comma 4 2 7 2 3" xfId="18074"/>
    <cellStyle name="Comma 4 2 7 2 4" xfId="18075"/>
    <cellStyle name="Comma 4 2 7 2 5" xfId="18076"/>
    <cellStyle name="Comma 4 2 7 2 6" xfId="18077"/>
    <cellStyle name="Comma 4 2 7 2 7" xfId="18078"/>
    <cellStyle name="Comma 4 2 7 2 8" xfId="18079"/>
    <cellStyle name="Comma 4 2 7 2 9" xfId="18080"/>
    <cellStyle name="Comma 4 2 7 20" xfId="18081"/>
    <cellStyle name="Comma 4 2 7 21" xfId="18082"/>
    <cellStyle name="Comma 4 2 7 22" xfId="18083"/>
    <cellStyle name="Comma 4 2 7 23" xfId="18084"/>
    <cellStyle name="Comma 4 2 7 24" xfId="18085"/>
    <cellStyle name="Comma 4 2 7 25" xfId="18086"/>
    <cellStyle name="Comma 4 2 7 26" xfId="18087"/>
    <cellStyle name="Comma 4 2 7 27" xfId="18088"/>
    <cellStyle name="Comma 4 2 7 28" xfId="18089"/>
    <cellStyle name="Comma 4 2 7 29" xfId="18090"/>
    <cellStyle name="Comma 4 2 7 3" xfId="18091"/>
    <cellStyle name="Comma 4 2 7 3 10" xfId="18092"/>
    <cellStyle name="Comma 4 2 7 3 11" xfId="18093"/>
    <cellStyle name="Comma 4 2 7 3 12" xfId="18094"/>
    <cellStyle name="Comma 4 2 7 3 13" xfId="18095"/>
    <cellStyle name="Comma 4 2 7 3 14" xfId="18096"/>
    <cellStyle name="Comma 4 2 7 3 15" xfId="18097"/>
    <cellStyle name="Comma 4 2 7 3 16" xfId="18098"/>
    <cellStyle name="Comma 4 2 7 3 17" xfId="18099"/>
    <cellStyle name="Comma 4 2 7 3 18" xfId="18100"/>
    <cellStyle name="Comma 4 2 7 3 19" xfId="18101"/>
    <cellStyle name="Comma 4 2 7 3 2" xfId="18102"/>
    <cellStyle name="Comma 4 2 7 3 20" xfId="18103"/>
    <cellStyle name="Comma 4 2 7 3 21" xfId="18104"/>
    <cellStyle name="Comma 4 2 7 3 22" xfId="18105"/>
    <cellStyle name="Comma 4 2 7 3 3" xfId="18106"/>
    <cellStyle name="Comma 4 2 7 3 4" xfId="18107"/>
    <cellStyle name="Comma 4 2 7 3 5" xfId="18108"/>
    <cellStyle name="Comma 4 2 7 3 6" xfId="18109"/>
    <cellStyle name="Comma 4 2 7 3 7" xfId="18110"/>
    <cellStyle name="Comma 4 2 7 3 8" xfId="18111"/>
    <cellStyle name="Comma 4 2 7 3 9" xfId="18112"/>
    <cellStyle name="Comma 4 2 7 30" xfId="18113"/>
    <cellStyle name="Comma 4 2 7 31" xfId="18114"/>
    <cellStyle name="Comma 4 2 7 32" xfId="18115"/>
    <cellStyle name="Comma 4 2 7 33" xfId="18116"/>
    <cellStyle name="Comma 4 2 7 4" xfId="18117"/>
    <cellStyle name="Comma 4 2 7 4 10" xfId="18118"/>
    <cellStyle name="Comma 4 2 7 4 11" xfId="18119"/>
    <cellStyle name="Comma 4 2 7 4 12" xfId="18120"/>
    <cellStyle name="Comma 4 2 7 4 13" xfId="18121"/>
    <cellStyle name="Comma 4 2 7 4 14" xfId="18122"/>
    <cellStyle name="Comma 4 2 7 4 15" xfId="18123"/>
    <cellStyle name="Comma 4 2 7 4 16" xfId="18124"/>
    <cellStyle name="Comma 4 2 7 4 17" xfId="18125"/>
    <cellStyle name="Comma 4 2 7 4 18" xfId="18126"/>
    <cellStyle name="Comma 4 2 7 4 19" xfId="18127"/>
    <cellStyle name="Comma 4 2 7 4 2" xfId="18128"/>
    <cellStyle name="Comma 4 2 7 4 20" xfId="18129"/>
    <cellStyle name="Comma 4 2 7 4 21" xfId="18130"/>
    <cellStyle name="Comma 4 2 7 4 22" xfId="18131"/>
    <cellStyle name="Comma 4 2 7 4 3" xfId="18132"/>
    <cellStyle name="Comma 4 2 7 4 4" xfId="18133"/>
    <cellStyle name="Comma 4 2 7 4 5" xfId="18134"/>
    <cellStyle name="Comma 4 2 7 4 6" xfId="18135"/>
    <cellStyle name="Comma 4 2 7 4 7" xfId="18136"/>
    <cellStyle name="Comma 4 2 7 4 8" xfId="18137"/>
    <cellStyle name="Comma 4 2 7 4 9" xfId="18138"/>
    <cellStyle name="Comma 4 2 7 5" xfId="18139"/>
    <cellStyle name="Comma 4 2 7 5 10" xfId="18140"/>
    <cellStyle name="Comma 4 2 7 5 11" xfId="18141"/>
    <cellStyle name="Comma 4 2 7 5 12" xfId="18142"/>
    <cellStyle name="Comma 4 2 7 5 13" xfId="18143"/>
    <cellStyle name="Comma 4 2 7 5 14" xfId="18144"/>
    <cellStyle name="Comma 4 2 7 5 15" xfId="18145"/>
    <cellStyle name="Comma 4 2 7 5 16" xfId="18146"/>
    <cellStyle name="Comma 4 2 7 5 17" xfId="18147"/>
    <cellStyle name="Comma 4 2 7 5 18" xfId="18148"/>
    <cellStyle name="Comma 4 2 7 5 19" xfId="18149"/>
    <cellStyle name="Comma 4 2 7 5 2" xfId="18150"/>
    <cellStyle name="Comma 4 2 7 5 20" xfId="18151"/>
    <cellStyle name="Comma 4 2 7 5 21" xfId="18152"/>
    <cellStyle name="Comma 4 2 7 5 22" xfId="18153"/>
    <cellStyle name="Comma 4 2 7 5 3" xfId="18154"/>
    <cellStyle name="Comma 4 2 7 5 4" xfId="18155"/>
    <cellStyle name="Comma 4 2 7 5 5" xfId="18156"/>
    <cellStyle name="Comma 4 2 7 5 6" xfId="18157"/>
    <cellStyle name="Comma 4 2 7 5 7" xfId="18158"/>
    <cellStyle name="Comma 4 2 7 5 8" xfId="18159"/>
    <cellStyle name="Comma 4 2 7 5 9" xfId="18160"/>
    <cellStyle name="Comma 4 2 7 6" xfId="18161"/>
    <cellStyle name="Comma 4 2 7 6 10" xfId="18162"/>
    <cellStyle name="Comma 4 2 7 6 11" xfId="18163"/>
    <cellStyle name="Comma 4 2 7 6 12" xfId="18164"/>
    <cellStyle name="Comma 4 2 7 6 13" xfId="18165"/>
    <cellStyle name="Comma 4 2 7 6 14" xfId="18166"/>
    <cellStyle name="Comma 4 2 7 6 15" xfId="18167"/>
    <cellStyle name="Comma 4 2 7 6 16" xfId="18168"/>
    <cellStyle name="Comma 4 2 7 6 17" xfId="18169"/>
    <cellStyle name="Comma 4 2 7 6 18" xfId="18170"/>
    <cellStyle name="Comma 4 2 7 6 19" xfId="18171"/>
    <cellStyle name="Comma 4 2 7 6 2" xfId="18172"/>
    <cellStyle name="Comma 4 2 7 6 20" xfId="18173"/>
    <cellStyle name="Comma 4 2 7 6 21" xfId="18174"/>
    <cellStyle name="Comma 4 2 7 6 22" xfId="18175"/>
    <cellStyle name="Comma 4 2 7 6 3" xfId="18176"/>
    <cellStyle name="Comma 4 2 7 6 4" xfId="18177"/>
    <cellStyle name="Comma 4 2 7 6 5" xfId="18178"/>
    <cellStyle name="Comma 4 2 7 6 6" xfId="18179"/>
    <cellStyle name="Comma 4 2 7 6 7" xfId="18180"/>
    <cellStyle name="Comma 4 2 7 6 8" xfId="18181"/>
    <cellStyle name="Comma 4 2 7 6 9" xfId="18182"/>
    <cellStyle name="Comma 4 2 7 7" xfId="18183"/>
    <cellStyle name="Comma 4 2 7 7 10" xfId="18184"/>
    <cellStyle name="Comma 4 2 7 7 11" xfId="18185"/>
    <cellStyle name="Comma 4 2 7 7 12" xfId="18186"/>
    <cellStyle name="Comma 4 2 7 7 13" xfId="18187"/>
    <cellStyle name="Comma 4 2 7 7 14" xfId="18188"/>
    <cellStyle name="Comma 4 2 7 7 15" xfId="18189"/>
    <cellStyle name="Comma 4 2 7 7 16" xfId="18190"/>
    <cellStyle name="Comma 4 2 7 7 17" xfId="18191"/>
    <cellStyle name="Comma 4 2 7 7 18" xfId="18192"/>
    <cellStyle name="Comma 4 2 7 7 19" xfId="18193"/>
    <cellStyle name="Comma 4 2 7 7 2" xfId="18194"/>
    <cellStyle name="Comma 4 2 7 7 20" xfId="18195"/>
    <cellStyle name="Comma 4 2 7 7 21" xfId="18196"/>
    <cellStyle name="Comma 4 2 7 7 22" xfId="18197"/>
    <cellStyle name="Comma 4 2 7 7 3" xfId="18198"/>
    <cellStyle name="Comma 4 2 7 7 4" xfId="18199"/>
    <cellStyle name="Comma 4 2 7 7 5" xfId="18200"/>
    <cellStyle name="Comma 4 2 7 7 6" xfId="18201"/>
    <cellStyle name="Comma 4 2 7 7 7" xfId="18202"/>
    <cellStyle name="Comma 4 2 7 7 8" xfId="18203"/>
    <cellStyle name="Comma 4 2 7 7 9" xfId="18204"/>
    <cellStyle name="Comma 4 2 7 8" xfId="18205"/>
    <cellStyle name="Comma 4 2 7 8 10" xfId="18206"/>
    <cellStyle name="Comma 4 2 7 8 11" xfId="18207"/>
    <cellStyle name="Comma 4 2 7 8 12" xfId="18208"/>
    <cellStyle name="Comma 4 2 7 8 13" xfId="18209"/>
    <cellStyle name="Comma 4 2 7 8 14" xfId="18210"/>
    <cellStyle name="Comma 4 2 7 8 15" xfId="18211"/>
    <cellStyle name="Comma 4 2 7 8 16" xfId="18212"/>
    <cellStyle name="Comma 4 2 7 8 17" xfId="18213"/>
    <cellStyle name="Comma 4 2 7 8 18" xfId="18214"/>
    <cellStyle name="Comma 4 2 7 8 19" xfId="18215"/>
    <cellStyle name="Comma 4 2 7 8 2" xfId="18216"/>
    <cellStyle name="Comma 4 2 7 8 20" xfId="18217"/>
    <cellStyle name="Comma 4 2 7 8 21" xfId="18218"/>
    <cellStyle name="Comma 4 2 7 8 22" xfId="18219"/>
    <cellStyle name="Comma 4 2 7 8 3" xfId="18220"/>
    <cellStyle name="Comma 4 2 7 8 4" xfId="18221"/>
    <cellStyle name="Comma 4 2 7 8 5" xfId="18222"/>
    <cellStyle name="Comma 4 2 7 8 6" xfId="18223"/>
    <cellStyle name="Comma 4 2 7 8 7" xfId="18224"/>
    <cellStyle name="Comma 4 2 7 8 8" xfId="18225"/>
    <cellStyle name="Comma 4 2 7 8 9" xfId="18226"/>
    <cellStyle name="Comma 4 2 7 9" xfId="18227"/>
    <cellStyle name="Comma 4 2 7 9 10" xfId="18228"/>
    <cellStyle name="Comma 4 2 7 9 11" xfId="18229"/>
    <cellStyle name="Comma 4 2 7 9 12" xfId="18230"/>
    <cellStyle name="Comma 4 2 7 9 13" xfId="18231"/>
    <cellStyle name="Comma 4 2 7 9 14" xfId="18232"/>
    <cellStyle name="Comma 4 2 7 9 15" xfId="18233"/>
    <cellStyle name="Comma 4 2 7 9 16" xfId="18234"/>
    <cellStyle name="Comma 4 2 7 9 17" xfId="18235"/>
    <cellStyle name="Comma 4 2 7 9 18" xfId="18236"/>
    <cellStyle name="Comma 4 2 7 9 19" xfId="18237"/>
    <cellStyle name="Comma 4 2 7 9 2" xfId="18238"/>
    <cellStyle name="Comma 4 2 7 9 20" xfId="18239"/>
    <cellStyle name="Comma 4 2 7 9 21" xfId="18240"/>
    <cellStyle name="Comma 4 2 7 9 22" xfId="18241"/>
    <cellStyle name="Comma 4 2 7 9 3" xfId="18242"/>
    <cellStyle name="Comma 4 2 7 9 4" xfId="18243"/>
    <cellStyle name="Comma 4 2 7 9 5" xfId="18244"/>
    <cellStyle name="Comma 4 2 7 9 6" xfId="18245"/>
    <cellStyle name="Comma 4 2 7 9 7" xfId="18246"/>
    <cellStyle name="Comma 4 2 7 9 8" xfId="18247"/>
    <cellStyle name="Comma 4 2 7 9 9" xfId="18248"/>
    <cellStyle name="Comma 4 2 8" xfId="18249"/>
    <cellStyle name="Comma 4 2 9" xfId="18250"/>
    <cellStyle name="Comma 4 20" xfId="18251"/>
    <cellStyle name="Comma 4 21" xfId="18252"/>
    <cellStyle name="Comma 4 22" xfId="18253"/>
    <cellStyle name="Comma 4 23" xfId="18254"/>
    <cellStyle name="Comma 4 24" xfId="18255"/>
    <cellStyle name="Comma 4 25" xfId="18256"/>
    <cellStyle name="Comma 4 26" xfId="18257"/>
    <cellStyle name="Comma 4 27" xfId="18258"/>
    <cellStyle name="Comma 4 28" xfId="18259"/>
    <cellStyle name="Comma 4 29" xfId="18260"/>
    <cellStyle name="Comma 4 3" xfId="18261"/>
    <cellStyle name="Comma 4 30" xfId="18262"/>
    <cellStyle name="Comma 4 31" xfId="18263"/>
    <cellStyle name="Comma 4 32" xfId="18264"/>
    <cellStyle name="Comma 4 33" xfId="18265"/>
    <cellStyle name="Comma 4 34" xfId="18266"/>
    <cellStyle name="Comma 4 35" xfId="18267"/>
    <cellStyle name="Comma 4 36" xfId="18268"/>
    <cellStyle name="Comma 4 37" xfId="18269"/>
    <cellStyle name="Comma 4 38" xfId="18270"/>
    <cellStyle name="Comma 4 39" xfId="18271"/>
    <cellStyle name="Comma 4 4" xfId="18272"/>
    <cellStyle name="Comma 4 40" xfId="18273"/>
    <cellStyle name="Comma 4 41" xfId="18274"/>
    <cellStyle name="Comma 4 42" xfId="18275"/>
    <cellStyle name="Comma 4 43" xfId="18276"/>
    <cellStyle name="Comma 4 44" xfId="18277"/>
    <cellStyle name="Comma 4 45" xfId="18278"/>
    <cellStyle name="Comma 4 46" xfId="18279"/>
    <cellStyle name="Comma 4 47" xfId="18280"/>
    <cellStyle name="Comma 4 48" xfId="18281"/>
    <cellStyle name="Comma 4 49" xfId="18282"/>
    <cellStyle name="Comma 4 5" xfId="18283"/>
    <cellStyle name="Comma 4 50" xfId="18284"/>
    <cellStyle name="Comma 4 6" xfId="18285"/>
    <cellStyle name="Comma 4 6 10" xfId="18286"/>
    <cellStyle name="Comma 4 6 11" xfId="18287"/>
    <cellStyle name="Comma 4 6 12" xfId="18288"/>
    <cellStyle name="Comma 4 6 13" xfId="18289"/>
    <cellStyle name="Comma 4 6 14" xfId="18290"/>
    <cellStyle name="Comma 4 6 14 10" xfId="18291"/>
    <cellStyle name="Comma 4 6 14 11" xfId="18292"/>
    <cellStyle name="Comma 4 6 14 12" xfId="18293"/>
    <cellStyle name="Comma 4 6 14 13" xfId="18294"/>
    <cellStyle name="Comma 4 6 14 14" xfId="18295"/>
    <cellStyle name="Comma 4 6 14 15" xfId="18296"/>
    <cellStyle name="Comma 4 6 14 16" xfId="18297"/>
    <cellStyle name="Comma 4 6 14 17" xfId="18298"/>
    <cellStyle name="Comma 4 6 14 18" xfId="18299"/>
    <cellStyle name="Comma 4 6 14 19" xfId="18300"/>
    <cellStyle name="Comma 4 6 14 2" xfId="18301"/>
    <cellStyle name="Comma 4 6 14 20" xfId="18302"/>
    <cellStyle name="Comma 4 6 14 21" xfId="18303"/>
    <cellStyle name="Comma 4 6 14 22" xfId="18304"/>
    <cellStyle name="Comma 4 6 14 3" xfId="18305"/>
    <cellStyle name="Comma 4 6 14 4" xfId="18306"/>
    <cellStyle name="Comma 4 6 14 5" xfId="18307"/>
    <cellStyle name="Comma 4 6 14 6" xfId="18308"/>
    <cellStyle name="Comma 4 6 14 7" xfId="18309"/>
    <cellStyle name="Comma 4 6 14 8" xfId="18310"/>
    <cellStyle name="Comma 4 6 14 9" xfId="18311"/>
    <cellStyle name="Comma 4 6 15" xfId="18312"/>
    <cellStyle name="Comma 4 6 15 10" xfId="18313"/>
    <cellStyle name="Comma 4 6 15 11" xfId="18314"/>
    <cellStyle name="Comma 4 6 15 12" xfId="18315"/>
    <cellStyle name="Comma 4 6 15 13" xfId="18316"/>
    <cellStyle name="Comma 4 6 15 14" xfId="18317"/>
    <cellStyle name="Comma 4 6 15 15" xfId="18318"/>
    <cellStyle name="Comma 4 6 15 16" xfId="18319"/>
    <cellStyle name="Comma 4 6 15 17" xfId="18320"/>
    <cellStyle name="Comma 4 6 15 18" xfId="18321"/>
    <cellStyle name="Comma 4 6 15 19" xfId="18322"/>
    <cellStyle name="Comma 4 6 15 2" xfId="18323"/>
    <cellStyle name="Comma 4 6 15 20" xfId="18324"/>
    <cellStyle name="Comma 4 6 15 21" xfId="18325"/>
    <cellStyle name="Comma 4 6 15 22" xfId="18326"/>
    <cellStyle name="Comma 4 6 15 3" xfId="18327"/>
    <cellStyle name="Comma 4 6 15 4" xfId="18328"/>
    <cellStyle name="Comma 4 6 15 5" xfId="18329"/>
    <cellStyle name="Comma 4 6 15 6" xfId="18330"/>
    <cellStyle name="Comma 4 6 15 7" xfId="18331"/>
    <cellStyle name="Comma 4 6 15 8" xfId="18332"/>
    <cellStyle name="Comma 4 6 15 9" xfId="18333"/>
    <cellStyle name="Comma 4 6 16" xfId="18334"/>
    <cellStyle name="Comma 4 6 16 10" xfId="18335"/>
    <cellStyle name="Comma 4 6 16 11" xfId="18336"/>
    <cellStyle name="Comma 4 6 16 12" xfId="18337"/>
    <cellStyle name="Comma 4 6 16 13" xfId="18338"/>
    <cellStyle name="Comma 4 6 16 14" xfId="18339"/>
    <cellStyle name="Comma 4 6 16 15" xfId="18340"/>
    <cellStyle name="Comma 4 6 16 16" xfId="18341"/>
    <cellStyle name="Comma 4 6 16 17" xfId="18342"/>
    <cellStyle name="Comma 4 6 16 18" xfId="18343"/>
    <cellStyle name="Comma 4 6 16 19" xfId="18344"/>
    <cellStyle name="Comma 4 6 16 2" xfId="18345"/>
    <cellStyle name="Comma 4 6 16 20" xfId="18346"/>
    <cellStyle name="Comma 4 6 16 21" xfId="18347"/>
    <cellStyle name="Comma 4 6 16 22" xfId="18348"/>
    <cellStyle name="Comma 4 6 16 3" xfId="18349"/>
    <cellStyle name="Comma 4 6 16 4" xfId="18350"/>
    <cellStyle name="Comma 4 6 16 5" xfId="18351"/>
    <cellStyle name="Comma 4 6 16 6" xfId="18352"/>
    <cellStyle name="Comma 4 6 16 7" xfId="18353"/>
    <cellStyle name="Comma 4 6 16 8" xfId="18354"/>
    <cellStyle name="Comma 4 6 16 9" xfId="18355"/>
    <cellStyle name="Comma 4 6 17" xfId="18356"/>
    <cellStyle name="Comma 4 6 17 10" xfId="18357"/>
    <cellStyle name="Comma 4 6 17 11" xfId="18358"/>
    <cellStyle name="Comma 4 6 17 12" xfId="18359"/>
    <cellStyle name="Comma 4 6 17 13" xfId="18360"/>
    <cellStyle name="Comma 4 6 17 14" xfId="18361"/>
    <cellStyle name="Comma 4 6 17 15" xfId="18362"/>
    <cellStyle name="Comma 4 6 17 16" xfId="18363"/>
    <cellStyle name="Comma 4 6 17 17" xfId="18364"/>
    <cellStyle name="Comma 4 6 17 18" xfId="18365"/>
    <cellStyle name="Comma 4 6 17 19" xfId="18366"/>
    <cellStyle name="Comma 4 6 17 2" xfId="18367"/>
    <cellStyle name="Comma 4 6 17 20" xfId="18368"/>
    <cellStyle name="Comma 4 6 17 21" xfId="18369"/>
    <cellStyle name="Comma 4 6 17 22" xfId="18370"/>
    <cellStyle name="Comma 4 6 17 3" xfId="18371"/>
    <cellStyle name="Comma 4 6 17 4" xfId="18372"/>
    <cellStyle name="Comma 4 6 17 5" xfId="18373"/>
    <cellStyle name="Comma 4 6 17 6" xfId="18374"/>
    <cellStyle name="Comma 4 6 17 7" xfId="18375"/>
    <cellStyle name="Comma 4 6 17 8" xfId="18376"/>
    <cellStyle name="Comma 4 6 17 9" xfId="18377"/>
    <cellStyle name="Comma 4 6 18" xfId="18378"/>
    <cellStyle name="Comma 4 6 18 10" xfId="18379"/>
    <cellStyle name="Comma 4 6 18 11" xfId="18380"/>
    <cellStyle name="Comma 4 6 18 12" xfId="18381"/>
    <cellStyle name="Comma 4 6 18 13" xfId="18382"/>
    <cellStyle name="Comma 4 6 18 14" xfId="18383"/>
    <cellStyle name="Comma 4 6 18 15" xfId="18384"/>
    <cellStyle name="Comma 4 6 18 16" xfId="18385"/>
    <cellStyle name="Comma 4 6 18 17" xfId="18386"/>
    <cellStyle name="Comma 4 6 18 18" xfId="18387"/>
    <cellStyle name="Comma 4 6 18 19" xfId="18388"/>
    <cellStyle name="Comma 4 6 18 2" xfId="18389"/>
    <cellStyle name="Comma 4 6 18 20" xfId="18390"/>
    <cellStyle name="Comma 4 6 18 21" xfId="18391"/>
    <cellStyle name="Comma 4 6 18 22" xfId="18392"/>
    <cellStyle name="Comma 4 6 18 3" xfId="18393"/>
    <cellStyle name="Comma 4 6 18 4" xfId="18394"/>
    <cellStyle name="Comma 4 6 18 5" xfId="18395"/>
    <cellStyle name="Comma 4 6 18 6" xfId="18396"/>
    <cellStyle name="Comma 4 6 18 7" xfId="18397"/>
    <cellStyle name="Comma 4 6 18 8" xfId="18398"/>
    <cellStyle name="Comma 4 6 18 9" xfId="18399"/>
    <cellStyle name="Comma 4 6 19" xfId="18400"/>
    <cellStyle name="Comma 4 6 19 10" xfId="18401"/>
    <cellStyle name="Comma 4 6 19 11" xfId="18402"/>
    <cellStyle name="Comma 4 6 19 12" xfId="18403"/>
    <cellStyle name="Comma 4 6 19 13" xfId="18404"/>
    <cellStyle name="Comma 4 6 19 14" xfId="18405"/>
    <cellStyle name="Comma 4 6 19 15" xfId="18406"/>
    <cellStyle name="Comma 4 6 19 16" xfId="18407"/>
    <cellStyle name="Comma 4 6 19 17" xfId="18408"/>
    <cellStyle name="Comma 4 6 19 18" xfId="18409"/>
    <cellStyle name="Comma 4 6 19 19" xfId="18410"/>
    <cellStyle name="Comma 4 6 19 2" xfId="18411"/>
    <cellStyle name="Comma 4 6 19 20" xfId="18412"/>
    <cellStyle name="Comma 4 6 19 21" xfId="18413"/>
    <cellStyle name="Comma 4 6 19 22" xfId="18414"/>
    <cellStyle name="Comma 4 6 19 3" xfId="18415"/>
    <cellStyle name="Comma 4 6 19 4" xfId="18416"/>
    <cellStyle name="Comma 4 6 19 5" xfId="18417"/>
    <cellStyle name="Comma 4 6 19 6" xfId="18418"/>
    <cellStyle name="Comma 4 6 19 7" xfId="18419"/>
    <cellStyle name="Comma 4 6 19 8" xfId="18420"/>
    <cellStyle name="Comma 4 6 19 9" xfId="18421"/>
    <cellStyle name="Comma 4 6 2" xfId="18422"/>
    <cellStyle name="Comma 4 6 2 10" xfId="18423"/>
    <cellStyle name="Comma 4 6 2 11" xfId="18424"/>
    <cellStyle name="Comma 4 6 2 12" xfId="18425"/>
    <cellStyle name="Comma 4 6 2 13" xfId="18426"/>
    <cellStyle name="Comma 4 6 2 14" xfId="18427"/>
    <cellStyle name="Comma 4 6 2 15" xfId="18428"/>
    <cellStyle name="Comma 4 6 2 16" xfId="18429"/>
    <cellStyle name="Comma 4 6 2 17" xfId="18430"/>
    <cellStyle name="Comma 4 6 2 18" xfId="18431"/>
    <cellStyle name="Comma 4 6 2 19" xfId="18432"/>
    <cellStyle name="Comma 4 6 2 2" xfId="18433"/>
    <cellStyle name="Comma 4 6 2 2 10" xfId="18434"/>
    <cellStyle name="Comma 4 6 2 2 10 10" xfId="18435"/>
    <cellStyle name="Comma 4 6 2 2 10 11" xfId="18436"/>
    <cellStyle name="Comma 4 6 2 2 10 12" xfId="18437"/>
    <cellStyle name="Comma 4 6 2 2 10 13" xfId="18438"/>
    <cellStyle name="Comma 4 6 2 2 10 14" xfId="18439"/>
    <cellStyle name="Comma 4 6 2 2 10 15" xfId="18440"/>
    <cellStyle name="Comma 4 6 2 2 10 16" xfId="18441"/>
    <cellStyle name="Comma 4 6 2 2 10 17" xfId="18442"/>
    <cellStyle name="Comma 4 6 2 2 10 18" xfId="18443"/>
    <cellStyle name="Comma 4 6 2 2 10 19" xfId="18444"/>
    <cellStyle name="Comma 4 6 2 2 10 2" xfId="18445"/>
    <cellStyle name="Comma 4 6 2 2 10 20" xfId="18446"/>
    <cellStyle name="Comma 4 6 2 2 10 21" xfId="18447"/>
    <cellStyle name="Comma 4 6 2 2 10 22" xfId="18448"/>
    <cellStyle name="Comma 4 6 2 2 10 3" xfId="18449"/>
    <cellStyle name="Comma 4 6 2 2 10 4" xfId="18450"/>
    <cellStyle name="Comma 4 6 2 2 10 5" xfId="18451"/>
    <cellStyle name="Comma 4 6 2 2 10 6" xfId="18452"/>
    <cellStyle name="Comma 4 6 2 2 10 7" xfId="18453"/>
    <cellStyle name="Comma 4 6 2 2 10 8" xfId="18454"/>
    <cellStyle name="Comma 4 6 2 2 10 9" xfId="18455"/>
    <cellStyle name="Comma 4 6 2 2 11" xfId="18456"/>
    <cellStyle name="Comma 4 6 2 2 11 10" xfId="18457"/>
    <cellStyle name="Comma 4 6 2 2 11 11" xfId="18458"/>
    <cellStyle name="Comma 4 6 2 2 11 12" xfId="18459"/>
    <cellStyle name="Comma 4 6 2 2 11 13" xfId="18460"/>
    <cellStyle name="Comma 4 6 2 2 11 14" xfId="18461"/>
    <cellStyle name="Comma 4 6 2 2 11 15" xfId="18462"/>
    <cellStyle name="Comma 4 6 2 2 11 16" xfId="18463"/>
    <cellStyle name="Comma 4 6 2 2 11 17" xfId="18464"/>
    <cellStyle name="Comma 4 6 2 2 11 18" xfId="18465"/>
    <cellStyle name="Comma 4 6 2 2 11 19" xfId="18466"/>
    <cellStyle name="Comma 4 6 2 2 11 2" xfId="18467"/>
    <cellStyle name="Comma 4 6 2 2 11 20" xfId="18468"/>
    <cellStyle name="Comma 4 6 2 2 11 21" xfId="18469"/>
    <cellStyle name="Comma 4 6 2 2 11 22" xfId="18470"/>
    <cellStyle name="Comma 4 6 2 2 11 3" xfId="18471"/>
    <cellStyle name="Comma 4 6 2 2 11 4" xfId="18472"/>
    <cellStyle name="Comma 4 6 2 2 11 5" xfId="18473"/>
    <cellStyle name="Comma 4 6 2 2 11 6" xfId="18474"/>
    <cellStyle name="Comma 4 6 2 2 11 7" xfId="18475"/>
    <cellStyle name="Comma 4 6 2 2 11 8" xfId="18476"/>
    <cellStyle name="Comma 4 6 2 2 11 9" xfId="18477"/>
    <cellStyle name="Comma 4 6 2 2 12" xfId="18478"/>
    <cellStyle name="Comma 4 6 2 2 12 10" xfId="18479"/>
    <cellStyle name="Comma 4 6 2 2 12 11" xfId="18480"/>
    <cellStyle name="Comma 4 6 2 2 12 12" xfId="18481"/>
    <cellStyle name="Comma 4 6 2 2 12 13" xfId="18482"/>
    <cellStyle name="Comma 4 6 2 2 12 14" xfId="18483"/>
    <cellStyle name="Comma 4 6 2 2 12 15" xfId="18484"/>
    <cellStyle name="Comma 4 6 2 2 12 16" xfId="18485"/>
    <cellStyle name="Comma 4 6 2 2 12 17" xfId="18486"/>
    <cellStyle name="Comma 4 6 2 2 12 18" xfId="18487"/>
    <cellStyle name="Comma 4 6 2 2 12 19" xfId="18488"/>
    <cellStyle name="Comma 4 6 2 2 12 2" xfId="18489"/>
    <cellStyle name="Comma 4 6 2 2 12 20" xfId="18490"/>
    <cellStyle name="Comma 4 6 2 2 12 21" xfId="18491"/>
    <cellStyle name="Comma 4 6 2 2 12 22" xfId="18492"/>
    <cellStyle name="Comma 4 6 2 2 12 3" xfId="18493"/>
    <cellStyle name="Comma 4 6 2 2 12 4" xfId="18494"/>
    <cellStyle name="Comma 4 6 2 2 12 5" xfId="18495"/>
    <cellStyle name="Comma 4 6 2 2 12 6" xfId="18496"/>
    <cellStyle name="Comma 4 6 2 2 12 7" xfId="18497"/>
    <cellStyle name="Comma 4 6 2 2 12 8" xfId="18498"/>
    <cellStyle name="Comma 4 6 2 2 12 9" xfId="18499"/>
    <cellStyle name="Comma 4 6 2 2 13" xfId="18500"/>
    <cellStyle name="Comma 4 6 2 2 13 10" xfId="18501"/>
    <cellStyle name="Comma 4 6 2 2 13 11" xfId="18502"/>
    <cellStyle name="Comma 4 6 2 2 13 12" xfId="18503"/>
    <cellStyle name="Comma 4 6 2 2 13 13" xfId="18504"/>
    <cellStyle name="Comma 4 6 2 2 13 14" xfId="18505"/>
    <cellStyle name="Comma 4 6 2 2 13 15" xfId="18506"/>
    <cellStyle name="Comma 4 6 2 2 13 16" xfId="18507"/>
    <cellStyle name="Comma 4 6 2 2 13 17" xfId="18508"/>
    <cellStyle name="Comma 4 6 2 2 13 18" xfId="18509"/>
    <cellStyle name="Comma 4 6 2 2 13 19" xfId="18510"/>
    <cellStyle name="Comma 4 6 2 2 13 2" xfId="18511"/>
    <cellStyle name="Comma 4 6 2 2 13 20" xfId="18512"/>
    <cellStyle name="Comma 4 6 2 2 13 21" xfId="18513"/>
    <cellStyle name="Comma 4 6 2 2 13 22" xfId="18514"/>
    <cellStyle name="Comma 4 6 2 2 13 3" xfId="18515"/>
    <cellStyle name="Comma 4 6 2 2 13 4" xfId="18516"/>
    <cellStyle name="Comma 4 6 2 2 13 5" xfId="18517"/>
    <cellStyle name="Comma 4 6 2 2 13 6" xfId="18518"/>
    <cellStyle name="Comma 4 6 2 2 13 7" xfId="18519"/>
    <cellStyle name="Comma 4 6 2 2 13 8" xfId="18520"/>
    <cellStyle name="Comma 4 6 2 2 13 9" xfId="18521"/>
    <cellStyle name="Comma 4 6 2 2 14" xfId="18522"/>
    <cellStyle name="Comma 4 6 2 2 14 10" xfId="18523"/>
    <cellStyle name="Comma 4 6 2 2 14 11" xfId="18524"/>
    <cellStyle name="Comma 4 6 2 2 14 12" xfId="18525"/>
    <cellStyle name="Comma 4 6 2 2 14 13" xfId="18526"/>
    <cellStyle name="Comma 4 6 2 2 14 14" xfId="18527"/>
    <cellStyle name="Comma 4 6 2 2 14 15" xfId="18528"/>
    <cellStyle name="Comma 4 6 2 2 14 16" xfId="18529"/>
    <cellStyle name="Comma 4 6 2 2 14 17" xfId="18530"/>
    <cellStyle name="Comma 4 6 2 2 14 18" xfId="18531"/>
    <cellStyle name="Comma 4 6 2 2 14 19" xfId="18532"/>
    <cellStyle name="Comma 4 6 2 2 14 2" xfId="18533"/>
    <cellStyle name="Comma 4 6 2 2 14 20" xfId="18534"/>
    <cellStyle name="Comma 4 6 2 2 14 21" xfId="18535"/>
    <cellStyle name="Comma 4 6 2 2 14 22" xfId="18536"/>
    <cellStyle name="Comma 4 6 2 2 14 3" xfId="18537"/>
    <cellStyle name="Comma 4 6 2 2 14 4" xfId="18538"/>
    <cellStyle name="Comma 4 6 2 2 14 5" xfId="18539"/>
    <cellStyle name="Comma 4 6 2 2 14 6" xfId="18540"/>
    <cellStyle name="Comma 4 6 2 2 14 7" xfId="18541"/>
    <cellStyle name="Comma 4 6 2 2 14 8" xfId="18542"/>
    <cellStyle name="Comma 4 6 2 2 14 9" xfId="18543"/>
    <cellStyle name="Comma 4 6 2 2 15" xfId="18544"/>
    <cellStyle name="Comma 4 6 2 2 15 10" xfId="18545"/>
    <cellStyle name="Comma 4 6 2 2 15 11" xfId="18546"/>
    <cellStyle name="Comma 4 6 2 2 15 12" xfId="18547"/>
    <cellStyle name="Comma 4 6 2 2 15 13" xfId="18548"/>
    <cellStyle name="Comma 4 6 2 2 15 14" xfId="18549"/>
    <cellStyle name="Comma 4 6 2 2 15 15" xfId="18550"/>
    <cellStyle name="Comma 4 6 2 2 15 16" xfId="18551"/>
    <cellStyle name="Comma 4 6 2 2 15 17" xfId="18552"/>
    <cellStyle name="Comma 4 6 2 2 15 18" xfId="18553"/>
    <cellStyle name="Comma 4 6 2 2 15 19" xfId="18554"/>
    <cellStyle name="Comma 4 6 2 2 15 2" xfId="18555"/>
    <cellStyle name="Comma 4 6 2 2 15 20" xfId="18556"/>
    <cellStyle name="Comma 4 6 2 2 15 21" xfId="18557"/>
    <cellStyle name="Comma 4 6 2 2 15 22" xfId="18558"/>
    <cellStyle name="Comma 4 6 2 2 15 3" xfId="18559"/>
    <cellStyle name="Comma 4 6 2 2 15 4" xfId="18560"/>
    <cellStyle name="Comma 4 6 2 2 15 5" xfId="18561"/>
    <cellStyle name="Comma 4 6 2 2 15 6" xfId="18562"/>
    <cellStyle name="Comma 4 6 2 2 15 7" xfId="18563"/>
    <cellStyle name="Comma 4 6 2 2 15 8" xfId="18564"/>
    <cellStyle name="Comma 4 6 2 2 15 9" xfId="18565"/>
    <cellStyle name="Comma 4 6 2 2 16" xfId="18566"/>
    <cellStyle name="Comma 4 6 2 2 16 10" xfId="18567"/>
    <cellStyle name="Comma 4 6 2 2 16 11" xfId="18568"/>
    <cellStyle name="Comma 4 6 2 2 16 12" xfId="18569"/>
    <cellStyle name="Comma 4 6 2 2 16 13" xfId="18570"/>
    <cellStyle name="Comma 4 6 2 2 16 14" xfId="18571"/>
    <cellStyle name="Comma 4 6 2 2 16 15" xfId="18572"/>
    <cellStyle name="Comma 4 6 2 2 16 16" xfId="18573"/>
    <cellStyle name="Comma 4 6 2 2 16 17" xfId="18574"/>
    <cellStyle name="Comma 4 6 2 2 16 18" xfId="18575"/>
    <cellStyle name="Comma 4 6 2 2 16 19" xfId="18576"/>
    <cellStyle name="Comma 4 6 2 2 16 2" xfId="18577"/>
    <cellStyle name="Comma 4 6 2 2 16 20" xfId="18578"/>
    <cellStyle name="Comma 4 6 2 2 16 21" xfId="18579"/>
    <cellStyle name="Comma 4 6 2 2 16 22" xfId="18580"/>
    <cellStyle name="Comma 4 6 2 2 16 3" xfId="18581"/>
    <cellStyle name="Comma 4 6 2 2 16 4" xfId="18582"/>
    <cellStyle name="Comma 4 6 2 2 16 5" xfId="18583"/>
    <cellStyle name="Comma 4 6 2 2 16 6" xfId="18584"/>
    <cellStyle name="Comma 4 6 2 2 16 7" xfId="18585"/>
    <cellStyle name="Comma 4 6 2 2 16 8" xfId="18586"/>
    <cellStyle name="Comma 4 6 2 2 16 9" xfId="18587"/>
    <cellStyle name="Comma 4 6 2 2 17" xfId="18588"/>
    <cellStyle name="Comma 4 6 2 2 17 10" xfId="18589"/>
    <cellStyle name="Comma 4 6 2 2 17 11" xfId="18590"/>
    <cellStyle name="Comma 4 6 2 2 17 12" xfId="18591"/>
    <cellStyle name="Comma 4 6 2 2 17 13" xfId="18592"/>
    <cellStyle name="Comma 4 6 2 2 17 14" xfId="18593"/>
    <cellStyle name="Comma 4 6 2 2 17 15" xfId="18594"/>
    <cellStyle name="Comma 4 6 2 2 17 16" xfId="18595"/>
    <cellStyle name="Comma 4 6 2 2 17 17" xfId="18596"/>
    <cellStyle name="Comma 4 6 2 2 17 18" xfId="18597"/>
    <cellStyle name="Comma 4 6 2 2 17 19" xfId="18598"/>
    <cellStyle name="Comma 4 6 2 2 17 2" xfId="18599"/>
    <cellStyle name="Comma 4 6 2 2 17 20" xfId="18600"/>
    <cellStyle name="Comma 4 6 2 2 17 21" xfId="18601"/>
    <cellStyle name="Comma 4 6 2 2 17 22" xfId="18602"/>
    <cellStyle name="Comma 4 6 2 2 17 3" xfId="18603"/>
    <cellStyle name="Comma 4 6 2 2 17 4" xfId="18604"/>
    <cellStyle name="Comma 4 6 2 2 17 5" xfId="18605"/>
    <cellStyle name="Comma 4 6 2 2 17 6" xfId="18606"/>
    <cellStyle name="Comma 4 6 2 2 17 7" xfId="18607"/>
    <cellStyle name="Comma 4 6 2 2 17 8" xfId="18608"/>
    <cellStyle name="Comma 4 6 2 2 17 9" xfId="18609"/>
    <cellStyle name="Comma 4 6 2 2 18" xfId="18610"/>
    <cellStyle name="Comma 4 6 2 2 18 10" xfId="18611"/>
    <cellStyle name="Comma 4 6 2 2 18 11" xfId="18612"/>
    <cellStyle name="Comma 4 6 2 2 18 12" xfId="18613"/>
    <cellStyle name="Comma 4 6 2 2 18 13" xfId="18614"/>
    <cellStyle name="Comma 4 6 2 2 18 14" xfId="18615"/>
    <cellStyle name="Comma 4 6 2 2 18 15" xfId="18616"/>
    <cellStyle name="Comma 4 6 2 2 18 16" xfId="18617"/>
    <cellStyle name="Comma 4 6 2 2 18 17" xfId="18618"/>
    <cellStyle name="Comma 4 6 2 2 18 18" xfId="18619"/>
    <cellStyle name="Comma 4 6 2 2 18 19" xfId="18620"/>
    <cellStyle name="Comma 4 6 2 2 18 2" xfId="18621"/>
    <cellStyle name="Comma 4 6 2 2 18 20" xfId="18622"/>
    <cellStyle name="Comma 4 6 2 2 18 21" xfId="18623"/>
    <cellStyle name="Comma 4 6 2 2 18 22" xfId="18624"/>
    <cellStyle name="Comma 4 6 2 2 18 3" xfId="18625"/>
    <cellStyle name="Comma 4 6 2 2 18 4" xfId="18626"/>
    <cellStyle name="Comma 4 6 2 2 18 5" xfId="18627"/>
    <cellStyle name="Comma 4 6 2 2 18 6" xfId="18628"/>
    <cellStyle name="Comma 4 6 2 2 18 7" xfId="18629"/>
    <cellStyle name="Comma 4 6 2 2 18 8" xfId="18630"/>
    <cellStyle name="Comma 4 6 2 2 18 9" xfId="18631"/>
    <cellStyle name="Comma 4 6 2 2 19" xfId="18632"/>
    <cellStyle name="Comma 4 6 2 2 19 10" xfId="18633"/>
    <cellStyle name="Comma 4 6 2 2 19 11" xfId="18634"/>
    <cellStyle name="Comma 4 6 2 2 19 12" xfId="18635"/>
    <cellStyle name="Comma 4 6 2 2 19 13" xfId="18636"/>
    <cellStyle name="Comma 4 6 2 2 19 14" xfId="18637"/>
    <cellStyle name="Comma 4 6 2 2 19 15" xfId="18638"/>
    <cellStyle name="Comma 4 6 2 2 19 16" xfId="18639"/>
    <cellStyle name="Comma 4 6 2 2 19 17" xfId="18640"/>
    <cellStyle name="Comma 4 6 2 2 19 18" xfId="18641"/>
    <cellStyle name="Comma 4 6 2 2 19 19" xfId="18642"/>
    <cellStyle name="Comma 4 6 2 2 19 2" xfId="18643"/>
    <cellStyle name="Comma 4 6 2 2 19 20" xfId="18644"/>
    <cellStyle name="Comma 4 6 2 2 19 21" xfId="18645"/>
    <cellStyle name="Comma 4 6 2 2 19 22" xfId="18646"/>
    <cellStyle name="Comma 4 6 2 2 19 3" xfId="18647"/>
    <cellStyle name="Comma 4 6 2 2 19 4" xfId="18648"/>
    <cellStyle name="Comma 4 6 2 2 19 5" xfId="18649"/>
    <cellStyle name="Comma 4 6 2 2 19 6" xfId="18650"/>
    <cellStyle name="Comma 4 6 2 2 19 7" xfId="18651"/>
    <cellStyle name="Comma 4 6 2 2 19 8" xfId="18652"/>
    <cellStyle name="Comma 4 6 2 2 19 9" xfId="18653"/>
    <cellStyle name="Comma 4 6 2 2 2" xfId="18654"/>
    <cellStyle name="Comma 4 6 2 2 2 10" xfId="18655"/>
    <cellStyle name="Comma 4 6 2 2 2 11" xfId="18656"/>
    <cellStyle name="Comma 4 6 2 2 2 12" xfId="18657"/>
    <cellStyle name="Comma 4 6 2 2 2 13" xfId="18658"/>
    <cellStyle name="Comma 4 6 2 2 2 14" xfId="18659"/>
    <cellStyle name="Comma 4 6 2 2 2 15" xfId="18660"/>
    <cellStyle name="Comma 4 6 2 2 2 16" xfId="18661"/>
    <cellStyle name="Comma 4 6 2 2 2 17" xfId="18662"/>
    <cellStyle name="Comma 4 6 2 2 2 18" xfId="18663"/>
    <cellStyle name="Comma 4 6 2 2 2 19" xfId="18664"/>
    <cellStyle name="Comma 4 6 2 2 2 2" xfId="18665"/>
    <cellStyle name="Comma 4 6 2 2 2 20" xfId="18666"/>
    <cellStyle name="Comma 4 6 2 2 2 21" xfId="18667"/>
    <cellStyle name="Comma 4 6 2 2 2 22" xfId="18668"/>
    <cellStyle name="Comma 4 6 2 2 2 23" xfId="18669"/>
    <cellStyle name="Comma 4 6 2 2 2 24" xfId="18670"/>
    <cellStyle name="Comma 4 6 2 2 2 25" xfId="18671"/>
    <cellStyle name="Comma 4 6 2 2 2 26" xfId="18672"/>
    <cellStyle name="Comma 4 6 2 2 2 27" xfId="18673"/>
    <cellStyle name="Comma 4 6 2 2 2 28" xfId="18674"/>
    <cellStyle name="Comma 4 6 2 2 2 29" xfId="18675"/>
    <cellStyle name="Comma 4 6 2 2 2 3" xfId="18676"/>
    <cellStyle name="Comma 4 6 2 2 2 30" xfId="18677"/>
    <cellStyle name="Comma 4 6 2 2 2 31" xfId="18678"/>
    <cellStyle name="Comma 4 6 2 2 2 32" xfId="18679"/>
    <cellStyle name="Comma 4 6 2 2 2 33" xfId="18680"/>
    <cellStyle name="Comma 4 6 2 2 2 34" xfId="18681"/>
    <cellStyle name="Comma 4 6 2 2 2 35" xfId="18682"/>
    <cellStyle name="Comma 4 6 2 2 2 36" xfId="18683"/>
    <cellStyle name="Comma 4 6 2 2 2 37" xfId="18684"/>
    <cellStyle name="Comma 4 6 2 2 2 38" xfId="18685"/>
    <cellStyle name="Comma 4 6 2 2 2 39" xfId="18686"/>
    <cellStyle name="Comma 4 6 2 2 2 4" xfId="18687"/>
    <cellStyle name="Comma 4 6 2 2 2 40" xfId="18688"/>
    <cellStyle name="Comma 4 6 2 2 2 5" xfId="18689"/>
    <cellStyle name="Comma 4 6 2 2 2 6" xfId="18690"/>
    <cellStyle name="Comma 4 6 2 2 2 7" xfId="18691"/>
    <cellStyle name="Comma 4 6 2 2 2 8" xfId="18692"/>
    <cellStyle name="Comma 4 6 2 2 2 9" xfId="18693"/>
    <cellStyle name="Comma 4 6 2 2 20" xfId="18694"/>
    <cellStyle name="Comma 4 6 2 2 21" xfId="18695"/>
    <cellStyle name="Comma 4 6 2 2 22" xfId="18696"/>
    <cellStyle name="Comma 4 6 2 2 23" xfId="18697"/>
    <cellStyle name="Comma 4 6 2 2 24" xfId="18698"/>
    <cellStyle name="Comma 4 6 2 2 25" xfId="18699"/>
    <cellStyle name="Comma 4 6 2 2 26" xfId="18700"/>
    <cellStyle name="Comma 4 6 2 2 27" xfId="18701"/>
    <cellStyle name="Comma 4 6 2 2 28" xfId="18702"/>
    <cellStyle name="Comma 4 6 2 2 29" xfId="18703"/>
    <cellStyle name="Comma 4 6 2 2 3" xfId="18704"/>
    <cellStyle name="Comma 4 6 2 2 30" xfId="18705"/>
    <cellStyle name="Comma 4 6 2 2 31" xfId="18706"/>
    <cellStyle name="Comma 4 6 2 2 32" xfId="18707"/>
    <cellStyle name="Comma 4 6 2 2 33" xfId="18708"/>
    <cellStyle name="Comma 4 6 2 2 34" xfId="18709"/>
    <cellStyle name="Comma 4 6 2 2 35" xfId="18710"/>
    <cellStyle name="Comma 4 6 2 2 36" xfId="18711"/>
    <cellStyle name="Comma 4 6 2 2 37" xfId="18712"/>
    <cellStyle name="Comma 4 6 2 2 38" xfId="18713"/>
    <cellStyle name="Comma 4 6 2 2 39" xfId="18714"/>
    <cellStyle name="Comma 4 6 2 2 4" xfId="18715"/>
    <cellStyle name="Comma 4 6 2 2 40" xfId="18716"/>
    <cellStyle name="Comma 4 6 2 2 5" xfId="18717"/>
    <cellStyle name="Comma 4 6 2 2 6" xfId="18718"/>
    <cellStyle name="Comma 4 6 2 2 7" xfId="18719"/>
    <cellStyle name="Comma 4 6 2 2 8" xfId="18720"/>
    <cellStyle name="Comma 4 6 2 2 9" xfId="18721"/>
    <cellStyle name="Comma 4 6 2 2 9 10" xfId="18722"/>
    <cellStyle name="Comma 4 6 2 2 9 11" xfId="18723"/>
    <cellStyle name="Comma 4 6 2 2 9 12" xfId="18724"/>
    <cellStyle name="Comma 4 6 2 2 9 13" xfId="18725"/>
    <cellStyle name="Comma 4 6 2 2 9 14" xfId="18726"/>
    <cellStyle name="Comma 4 6 2 2 9 15" xfId="18727"/>
    <cellStyle name="Comma 4 6 2 2 9 16" xfId="18728"/>
    <cellStyle name="Comma 4 6 2 2 9 17" xfId="18729"/>
    <cellStyle name="Comma 4 6 2 2 9 18" xfId="18730"/>
    <cellStyle name="Comma 4 6 2 2 9 19" xfId="18731"/>
    <cellStyle name="Comma 4 6 2 2 9 2" xfId="18732"/>
    <cellStyle name="Comma 4 6 2 2 9 20" xfId="18733"/>
    <cellStyle name="Comma 4 6 2 2 9 21" xfId="18734"/>
    <cellStyle name="Comma 4 6 2 2 9 22" xfId="18735"/>
    <cellStyle name="Comma 4 6 2 2 9 3" xfId="18736"/>
    <cellStyle name="Comma 4 6 2 2 9 4" xfId="18737"/>
    <cellStyle name="Comma 4 6 2 2 9 5" xfId="18738"/>
    <cellStyle name="Comma 4 6 2 2 9 6" xfId="18739"/>
    <cellStyle name="Comma 4 6 2 2 9 7" xfId="18740"/>
    <cellStyle name="Comma 4 6 2 2 9 8" xfId="18741"/>
    <cellStyle name="Comma 4 6 2 2 9 9" xfId="18742"/>
    <cellStyle name="Comma 4 6 2 20" xfId="18743"/>
    <cellStyle name="Comma 4 6 2 21" xfId="18744"/>
    <cellStyle name="Comma 4 6 2 22" xfId="18745"/>
    <cellStyle name="Comma 4 6 2 23" xfId="18746"/>
    <cellStyle name="Comma 4 6 2 24" xfId="18747"/>
    <cellStyle name="Comma 4 6 2 25" xfId="18748"/>
    <cellStyle name="Comma 4 6 2 26" xfId="18749"/>
    <cellStyle name="Comma 4 6 2 27" xfId="18750"/>
    <cellStyle name="Comma 4 6 2 28" xfId="18751"/>
    <cellStyle name="Comma 4 6 2 29" xfId="18752"/>
    <cellStyle name="Comma 4 6 2 3" xfId="18753"/>
    <cellStyle name="Comma 4 6 2 30" xfId="18754"/>
    <cellStyle name="Comma 4 6 2 31" xfId="18755"/>
    <cellStyle name="Comma 4 6 2 32" xfId="18756"/>
    <cellStyle name="Comma 4 6 2 33" xfId="18757"/>
    <cellStyle name="Comma 4 6 2 34" xfId="18758"/>
    <cellStyle name="Comma 4 6 2 35" xfId="18759"/>
    <cellStyle name="Comma 4 6 2 36" xfId="18760"/>
    <cellStyle name="Comma 4 6 2 37" xfId="18761"/>
    <cellStyle name="Comma 4 6 2 38" xfId="18762"/>
    <cellStyle name="Comma 4 6 2 39" xfId="18763"/>
    <cellStyle name="Comma 4 6 2 4" xfId="18764"/>
    <cellStyle name="Comma 4 6 2 40" xfId="18765"/>
    <cellStyle name="Comma 4 6 2 41" xfId="18766"/>
    <cellStyle name="Comma 4 6 2 42" xfId="18767"/>
    <cellStyle name="Comma 4 6 2 43" xfId="18768"/>
    <cellStyle name="Comma 4 6 2 44" xfId="18769"/>
    <cellStyle name="Comma 4 6 2 45" xfId="18770"/>
    <cellStyle name="Comma 4 6 2 5" xfId="18771"/>
    <cellStyle name="Comma 4 6 2 6" xfId="18772"/>
    <cellStyle name="Comma 4 6 2 7" xfId="18773"/>
    <cellStyle name="Comma 4 6 2 8" xfId="18774"/>
    <cellStyle name="Comma 4 6 2 9" xfId="18775"/>
    <cellStyle name="Comma 4 6 20" xfId="18776"/>
    <cellStyle name="Comma 4 6 20 10" xfId="18777"/>
    <cellStyle name="Comma 4 6 20 11" xfId="18778"/>
    <cellStyle name="Comma 4 6 20 12" xfId="18779"/>
    <cellStyle name="Comma 4 6 20 13" xfId="18780"/>
    <cellStyle name="Comma 4 6 20 14" xfId="18781"/>
    <cellStyle name="Comma 4 6 20 15" xfId="18782"/>
    <cellStyle name="Comma 4 6 20 16" xfId="18783"/>
    <cellStyle name="Comma 4 6 20 17" xfId="18784"/>
    <cellStyle name="Comma 4 6 20 18" xfId="18785"/>
    <cellStyle name="Comma 4 6 20 19" xfId="18786"/>
    <cellStyle name="Comma 4 6 20 2" xfId="18787"/>
    <cellStyle name="Comma 4 6 20 20" xfId="18788"/>
    <cellStyle name="Comma 4 6 20 21" xfId="18789"/>
    <cellStyle name="Comma 4 6 20 22" xfId="18790"/>
    <cellStyle name="Comma 4 6 20 3" xfId="18791"/>
    <cellStyle name="Comma 4 6 20 4" xfId="18792"/>
    <cellStyle name="Comma 4 6 20 5" xfId="18793"/>
    <cellStyle name="Comma 4 6 20 6" xfId="18794"/>
    <cellStyle name="Comma 4 6 20 7" xfId="18795"/>
    <cellStyle name="Comma 4 6 20 8" xfId="18796"/>
    <cellStyle name="Comma 4 6 20 9" xfId="18797"/>
    <cellStyle name="Comma 4 6 21" xfId="18798"/>
    <cellStyle name="Comma 4 6 21 10" xfId="18799"/>
    <cellStyle name="Comma 4 6 21 11" xfId="18800"/>
    <cellStyle name="Comma 4 6 21 12" xfId="18801"/>
    <cellStyle name="Comma 4 6 21 13" xfId="18802"/>
    <cellStyle name="Comma 4 6 21 14" xfId="18803"/>
    <cellStyle name="Comma 4 6 21 15" xfId="18804"/>
    <cellStyle name="Comma 4 6 21 16" xfId="18805"/>
    <cellStyle name="Comma 4 6 21 17" xfId="18806"/>
    <cellStyle name="Comma 4 6 21 18" xfId="18807"/>
    <cellStyle name="Comma 4 6 21 19" xfId="18808"/>
    <cellStyle name="Comma 4 6 21 2" xfId="18809"/>
    <cellStyle name="Comma 4 6 21 20" xfId="18810"/>
    <cellStyle name="Comma 4 6 21 21" xfId="18811"/>
    <cellStyle name="Comma 4 6 21 22" xfId="18812"/>
    <cellStyle name="Comma 4 6 21 3" xfId="18813"/>
    <cellStyle name="Comma 4 6 21 4" xfId="18814"/>
    <cellStyle name="Comma 4 6 21 5" xfId="18815"/>
    <cellStyle name="Comma 4 6 21 6" xfId="18816"/>
    <cellStyle name="Comma 4 6 21 7" xfId="18817"/>
    <cellStyle name="Comma 4 6 21 8" xfId="18818"/>
    <cellStyle name="Comma 4 6 21 9" xfId="18819"/>
    <cellStyle name="Comma 4 6 22" xfId="18820"/>
    <cellStyle name="Comma 4 6 22 10" xfId="18821"/>
    <cellStyle name="Comma 4 6 22 11" xfId="18822"/>
    <cellStyle name="Comma 4 6 22 12" xfId="18823"/>
    <cellStyle name="Comma 4 6 22 13" xfId="18824"/>
    <cellStyle name="Comma 4 6 22 14" xfId="18825"/>
    <cellStyle name="Comma 4 6 22 15" xfId="18826"/>
    <cellStyle name="Comma 4 6 22 16" xfId="18827"/>
    <cellStyle name="Comma 4 6 22 17" xfId="18828"/>
    <cellStyle name="Comma 4 6 22 18" xfId="18829"/>
    <cellStyle name="Comma 4 6 22 19" xfId="18830"/>
    <cellStyle name="Comma 4 6 22 2" xfId="18831"/>
    <cellStyle name="Comma 4 6 22 20" xfId="18832"/>
    <cellStyle name="Comma 4 6 22 21" xfId="18833"/>
    <cellStyle name="Comma 4 6 22 22" xfId="18834"/>
    <cellStyle name="Comma 4 6 22 3" xfId="18835"/>
    <cellStyle name="Comma 4 6 22 4" xfId="18836"/>
    <cellStyle name="Comma 4 6 22 5" xfId="18837"/>
    <cellStyle name="Comma 4 6 22 6" xfId="18838"/>
    <cellStyle name="Comma 4 6 22 7" xfId="18839"/>
    <cellStyle name="Comma 4 6 22 8" xfId="18840"/>
    <cellStyle name="Comma 4 6 22 9" xfId="18841"/>
    <cellStyle name="Comma 4 6 23" xfId="18842"/>
    <cellStyle name="Comma 4 6 23 10" xfId="18843"/>
    <cellStyle name="Comma 4 6 23 11" xfId="18844"/>
    <cellStyle name="Comma 4 6 23 12" xfId="18845"/>
    <cellStyle name="Comma 4 6 23 13" xfId="18846"/>
    <cellStyle name="Comma 4 6 23 14" xfId="18847"/>
    <cellStyle name="Comma 4 6 23 15" xfId="18848"/>
    <cellStyle name="Comma 4 6 23 16" xfId="18849"/>
    <cellStyle name="Comma 4 6 23 17" xfId="18850"/>
    <cellStyle name="Comma 4 6 23 18" xfId="18851"/>
    <cellStyle name="Comma 4 6 23 19" xfId="18852"/>
    <cellStyle name="Comma 4 6 23 2" xfId="18853"/>
    <cellStyle name="Comma 4 6 23 20" xfId="18854"/>
    <cellStyle name="Comma 4 6 23 21" xfId="18855"/>
    <cellStyle name="Comma 4 6 23 22" xfId="18856"/>
    <cellStyle name="Comma 4 6 23 3" xfId="18857"/>
    <cellStyle name="Comma 4 6 23 4" xfId="18858"/>
    <cellStyle name="Comma 4 6 23 5" xfId="18859"/>
    <cellStyle name="Comma 4 6 23 6" xfId="18860"/>
    <cellStyle name="Comma 4 6 23 7" xfId="18861"/>
    <cellStyle name="Comma 4 6 23 8" xfId="18862"/>
    <cellStyle name="Comma 4 6 23 9" xfId="18863"/>
    <cellStyle name="Comma 4 6 24" xfId="18864"/>
    <cellStyle name="Comma 4 6 24 10" xfId="18865"/>
    <cellStyle name="Comma 4 6 24 11" xfId="18866"/>
    <cellStyle name="Comma 4 6 24 12" xfId="18867"/>
    <cellStyle name="Comma 4 6 24 13" xfId="18868"/>
    <cellStyle name="Comma 4 6 24 14" xfId="18869"/>
    <cellStyle name="Comma 4 6 24 15" xfId="18870"/>
    <cellStyle name="Comma 4 6 24 16" xfId="18871"/>
    <cellStyle name="Comma 4 6 24 17" xfId="18872"/>
    <cellStyle name="Comma 4 6 24 18" xfId="18873"/>
    <cellStyle name="Comma 4 6 24 19" xfId="18874"/>
    <cellStyle name="Comma 4 6 24 2" xfId="18875"/>
    <cellStyle name="Comma 4 6 24 20" xfId="18876"/>
    <cellStyle name="Comma 4 6 24 21" xfId="18877"/>
    <cellStyle name="Comma 4 6 24 22" xfId="18878"/>
    <cellStyle name="Comma 4 6 24 3" xfId="18879"/>
    <cellStyle name="Comma 4 6 24 4" xfId="18880"/>
    <cellStyle name="Comma 4 6 24 5" xfId="18881"/>
    <cellStyle name="Comma 4 6 24 6" xfId="18882"/>
    <cellStyle name="Comma 4 6 24 7" xfId="18883"/>
    <cellStyle name="Comma 4 6 24 8" xfId="18884"/>
    <cellStyle name="Comma 4 6 24 9" xfId="18885"/>
    <cellStyle name="Comma 4 6 25" xfId="18886"/>
    <cellStyle name="Comma 4 6 26" xfId="18887"/>
    <cellStyle name="Comma 4 6 27" xfId="18888"/>
    <cellStyle name="Comma 4 6 28" xfId="18889"/>
    <cellStyle name="Comma 4 6 29" xfId="18890"/>
    <cellStyle name="Comma 4 6 3" xfId="18891"/>
    <cellStyle name="Comma 4 6 3 10" xfId="18892"/>
    <cellStyle name="Comma 4 6 3 11" xfId="18893"/>
    <cellStyle name="Comma 4 6 3 12" xfId="18894"/>
    <cellStyle name="Comma 4 6 3 13" xfId="18895"/>
    <cellStyle name="Comma 4 6 3 14" xfId="18896"/>
    <cellStyle name="Comma 4 6 3 15" xfId="18897"/>
    <cellStyle name="Comma 4 6 3 16" xfId="18898"/>
    <cellStyle name="Comma 4 6 3 17" xfId="18899"/>
    <cellStyle name="Comma 4 6 3 18" xfId="18900"/>
    <cellStyle name="Comma 4 6 3 19" xfId="18901"/>
    <cellStyle name="Comma 4 6 3 2" xfId="18902"/>
    <cellStyle name="Comma 4 6 3 2 10" xfId="18903"/>
    <cellStyle name="Comma 4 6 3 2 10 10" xfId="18904"/>
    <cellStyle name="Comma 4 6 3 2 10 11" xfId="18905"/>
    <cellStyle name="Comma 4 6 3 2 10 12" xfId="18906"/>
    <cellStyle name="Comma 4 6 3 2 10 13" xfId="18907"/>
    <cellStyle name="Comma 4 6 3 2 10 14" xfId="18908"/>
    <cellStyle name="Comma 4 6 3 2 10 15" xfId="18909"/>
    <cellStyle name="Comma 4 6 3 2 10 16" xfId="18910"/>
    <cellStyle name="Comma 4 6 3 2 10 17" xfId="18911"/>
    <cellStyle name="Comma 4 6 3 2 10 18" xfId="18912"/>
    <cellStyle name="Comma 4 6 3 2 10 19" xfId="18913"/>
    <cellStyle name="Comma 4 6 3 2 10 2" xfId="18914"/>
    <cellStyle name="Comma 4 6 3 2 10 20" xfId="18915"/>
    <cellStyle name="Comma 4 6 3 2 10 21" xfId="18916"/>
    <cellStyle name="Comma 4 6 3 2 10 22" xfId="18917"/>
    <cellStyle name="Comma 4 6 3 2 10 3" xfId="18918"/>
    <cellStyle name="Comma 4 6 3 2 10 4" xfId="18919"/>
    <cellStyle name="Comma 4 6 3 2 10 5" xfId="18920"/>
    <cellStyle name="Comma 4 6 3 2 10 6" xfId="18921"/>
    <cellStyle name="Comma 4 6 3 2 10 7" xfId="18922"/>
    <cellStyle name="Comma 4 6 3 2 10 8" xfId="18923"/>
    <cellStyle name="Comma 4 6 3 2 10 9" xfId="18924"/>
    <cellStyle name="Comma 4 6 3 2 11" xfId="18925"/>
    <cellStyle name="Comma 4 6 3 2 11 10" xfId="18926"/>
    <cellStyle name="Comma 4 6 3 2 11 11" xfId="18927"/>
    <cellStyle name="Comma 4 6 3 2 11 12" xfId="18928"/>
    <cellStyle name="Comma 4 6 3 2 11 13" xfId="18929"/>
    <cellStyle name="Comma 4 6 3 2 11 14" xfId="18930"/>
    <cellStyle name="Comma 4 6 3 2 11 15" xfId="18931"/>
    <cellStyle name="Comma 4 6 3 2 11 16" xfId="18932"/>
    <cellStyle name="Comma 4 6 3 2 11 17" xfId="18933"/>
    <cellStyle name="Comma 4 6 3 2 11 18" xfId="18934"/>
    <cellStyle name="Comma 4 6 3 2 11 19" xfId="18935"/>
    <cellStyle name="Comma 4 6 3 2 11 2" xfId="18936"/>
    <cellStyle name="Comma 4 6 3 2 11 20" xfId="18937"/>
    <cellStyle name="Comma 4 6 3 2 11 21" xfId="18938"/>
    <cellStyle name="Comma 4 6 3 2 11 22" xfId="18939"/>
    <cellStyle name="Comma 4 6 3 2 11 3" xfId="18940"/>
    <cellStyle name="Comma 4 6 3 2 11 4" xfId="18941"/>
    <cellStyle name="Comma 4 6 3 2 11 5" xfId="18942"/>
    <cellStyle name="Comma 4 6 3 2 11 6" xfId="18943"/>
    <cellStyle name="Comma 4 6 3 2 11 7" xfId="18944"/>
    <cellStyle name="Comma 4 6 3 2 11 8" xfId="18945"/>
    <cellStyle name="Comma 4 6 3 2 11 9" xfId="18946"/>
    <cellStyle name="Comma 4 6 3 2 12" xfId="18947"/>
    <cellStyle name="Comma 4 6 3 2 12 10" xfId="18948"/>
    <cellStyle name="Comma 4 6 3 2 12 11" xfId="18949"/>
    <cellStyle name="Comma 4 6 3 2 12 12" xfId="18950"/>
    <cellStyle name="Comma 4 6 3 2 12 13" xfId="18951"/>
    <cellStyle name="Comma 4 6 3 2 12 14" xfId="18952"/>
    <cellStyle name="Comma 4 6 3 2 12 15" xfId="18953"/>
    <cellStyle name="Comma 4 6 3 2 12 16" xfId="18954"/>
    <cellStyle name="Comma 4 6 3 2 12 17" xfId="18955"/>
    <cellStyle name="Comma 4 6 3 2 12 18" xfId="18956"/>
    <cellStyle name="Comma 4 6 3 2 12 19" xfId="18957"/>
    <cellStyle name="Comma 4 6 3 2 12 2" xfId="18958"/>
    <cellStyle name="Comma 4 6 3 2 12 20" xfId="18959"/>
    <cellStyle name="Comma 4 6 3 2 12 21" xfId="18960"/>
    <cellStyle name="Comma 4 6 3 2 12 22" xfId="18961"/>
    <cellStyle name="Comma 4 6 3 2 12 3" xfId="18962"/>
    <cellStyle name="Comma 4 6 3 2 12 4" xfId="18963"/>
    <cellStyle name="Comma 4 6 3 2 12 5" xfId="18964"/>
    <cellStyle name="Comma 4 6 3 2 12 6" xfId="18965"/>
    <cellStyle name="Comma 4 6 3 2 12 7" xfId="18966"/>
    <cellStyle name="Comma 4 6 3 2 12 8" xfId="18967"/>
    <cellStyle name="Comma 4 6 3 2 12 9" xfId="18968"/>
    <cellStyle name="Comma 4 6 3 2 13" xfId="18969"/>
    <cellStyle name="Comma 4 6 3 2 13 10" xfId="18970"/>
    <cellStyle name="Comma 4 6 3 2 13 11" xfId="18971"/>
    <cellStyle name="Comma 4 6 3 2 13 12" xfId="18972"/>
    <cellStyle name="Comma 4 6 3 2 13 13" xfId="18973"/>
    <cellStyle name="Comma 4 6 3 2 13 14" xfId="18974"/>
    <cellStyle name="Comma 4 6 3 2 13 15" xfId="18975"/>
    <cellStyle name="Comma 4 6 3 2 13 16" xfId="18976"/>
    <cellStyle name="Comma 4 6 3 2 13 17" xfId="18977"/>
    <cellStyle name="Comma 4 6 3 2 13 18" xfId="18978"/>
    <cellStyle name="Comma 4 6 3 2 13 19" xfId="18979"/>
    <cellStyle name="Comma 4 6 3 2 13 2" xfId="18980"/>
    <cellStyle name="Comma 4 6 3 2 13 20" xfId="18981"/>
    <cellStyle name="Comma 4 6 3 2 13 21" xfId="18982"/>
    <cellStyle name="Comma 4 6 3 2 13 22" xfId="18983"/>
    <cellStyle name="Comma 4 6 3 2 13 3" xfId="18984"/>
    <cellStyle name="Comma 4 6 3 2 13 4" xfId="18985"/>
    <cellStyle name="Comma 4 6 3 2 13 5" xfId="18986"/>
    <cellStyle name="Comma 4 6 3 2 13 6" xfId="18987"/>
    <cellStyle name="Comma 4 6 3 2 13 7" xfId="18988"/>
    <cellStyle name="Comma 4 6 3 2 13 8" xfId="18989"/>
    <cellStyle name="Comma 4 6 3 2 13 9" xfId="18990"/>
    <cellStyle name="Comma 4 6 3 2 14" xfId="18991"/>
    <cellStyle name="Comma 4 6 3 2 14 10" xfId="18992"/>
    <cellStyle name="Comma 4 6 3 2 14 11" xfId="18993"/>
    <cellStyle name="Comma 4 6 3 2 14 12" xfId="18994"/>
    <cellStyle name="Comma 4 6 3 2 14 13" xfId="18995"/>
    <cellStyle name="Comma 4 6 3 2 14 14" xfId="18996"/>
    <cellStyle name="Comma 4 6 3 2 14 15" xfId="18997"/>
    <cellStyle name="Comma 4 6 3 2 14 16" xfId="18998"/>
    <cellStyle name="Comma 4 6 3 2 14 17" xfId="18999"/>
    <cellStyle name="Comma 4 6 3 2 14 18" xfId="19000"/>
    <cellStyle name="Comma 4 6 3 2 14 19" xfId="19001"/>
    <cellStyle name="Comma 4 6 3 2 14 2" xfId="19002"/>
    <cellStyle name="Comma 4 6 3 2 14 20" xfId="19003"/>
    <cellStyle name="Comma 4 6 3 2 14 21" xfId="19004"/>
    <cellStyle name="Comma 4 6 3 2 14 22" xfId="19005"/>
    <cellStyle name="Comma 4 6 3 2 14 3" xfId="19006"/>
    <cellStyle name="Comma 4 6 3 2 14 4" xfId="19007"/>
    <cellStyle name="Comma 4 6 3 2 14 5" xfId="19008"/>
    <cellStyle name="Comma 4 6 3 2 14 6" xfId="19009"/>
    <cellStyle name="Comma 4 6 3 2 14 7" xfId="19010"/>
    <cellStyle name="Comma 4 6 3 2 14 8" xfId="19011"/>
    <cellStyle name="Comma 4 6 3 2 14 9" xfId="19012"/>
    <cellStyle name="Comma 4 6 3 2 15" xfId="19013"/>
    <cellStyle name="Comma 4 6 3 2 15 10" xfId="19014"/>
    <cellStyle name="Comma 4 6 3 2 15 11" xfId="19015"/>
    <cellStyle name="Comma 4 6 3 2 15 12" xfId="19016"/>
    <cellStyle name="Comma 4 6 3 2 15 13" xfId="19017"/>
    <cellStyle name="Comma 4 6 3 2 15 14" xfId="19018"/>
    <cellStyle name="Comma 4 6 3 2 15 15" xfId="19019"/>
    <cellStyle name="Comma 4 6 3 2 15 16" xfId="19020"/>
    <cellStyle name="Comma 4 6 3 2 15 17" xfId="19021"/>
    <cellStyle name="Comma 4 6 3 2 15 18" xfId="19022"/>
    <cellStyle name="Comma 4 6 3 2 15 19" xfId="19023"/>
    <cellStyle name="Comma 4 6 3 2 15 2" xfId="19024"/>
    <cellStyle name="Comma 4 6 3 2 15 20" xfId="19025"/>
    <cellStyle name="Comma 4 6 3 2 15 21" xfId="19026"/>
    <cellStyle name="Comma 4 6 3 2 15 22" xfId="19027"/>
    <cellStyle name="Comma 4 6 3 2 15 3" xfId="19028"/>
    <cellStyle name="Comma 4 6 3 2 15 4" xfId="19029"/>
    <cellStyle name="Comma 4 6 3 2 15 5" xfId="19030"/>
    <cellStyle name="Comma 4 6 3 2 15 6" xfId="19031"/>
    <cellStyle name="Comma 4 6 3 2 15 7" xfId="19032"/>
    <cellStyle name="Comma 4 6 3 2 15 8" xfId="19033"/>
    <cellStyle name="Comma 4 6 3 2 15 9" xfId="19034"/>
    <cellStyle name="Comma 4 6 3 2 16" xfId="19035"/>
    <cellStyle name="Comma 4 6 3 2 16 10" xfId="19036"/>
    <cellStyle name="Comma 4 6 3 2 16 11" xfId="19037"/>
    <cellStyle name="Comma 4 6 3 2 16 12" xfId="19038"/>
    <cellStyle name="Comma 4 6 3 2 16 13" xfId="19039"/>
    <cellStyle name="Comma 4 6 3 2 16 14" xfId="19040"/>
    <cellStyle name="Comma 4 6 3 2 16 15" xfId="19041"/>
    <cellStyle name="Comma 4 6 3 2 16 16" xfId="19042"/>
    <cellStyle name="Comma 4 6 3 2 16 17" xfId="19043"/>
    <cellStyle name="Comma 4 6 3 2 16 18" xfId="19044"/>
    <cellStyle name="Comma 4 6 3 2 16 19" xfId="19045"/>
    <cellStyle name="Comma 4 6 3 2 16 2" xfId="19046"/>
    <cellStyle name="Comma 4 6 3 2 16 20" xfId="19047"/>
    <cellStyle name="Comma 4 6 3 2 16 21" xfId="19048"/>
    <cellStyle name="Comma 4 6 3 2 16 22" xfId="19049"/>
    <cellStyle name="Comma 4 6 3 2 16 3" xfId="19050"/>
    <cellStyle name="Comma 4 6 3 2 16 4" xfId="19051"/>
    <cellStyle name="Comma 4 6 3 2 16 5" xfId="19052"/>
    <cellStyle name="Comma 4 6 3 2 16 6" xfId="19053"/>
    <cellStyle name="Comma 4 6 3 2 16 7" xfId="19054"/>
    <cellStyle name="Comma 4 6 3 2 16 8" xfId="19055"/>
    <cellStyle name="Comma 4 6 3 2 16 9" xfId="19056"/>
    <cellStyle name="Comma 4 6 3 2 17" xfId="19057"/>
    <cellStyle name="Comma 4 6 3 2 17 10" xfId="19058"/>
    <cellStyle name="Comma 4 6 3 2 17 11" xfId="19059"/>
    <cellStyle name="Comma 4 6 3 2 17 12" xfId="19060"/>
    <cellStyle name="Comma 4 6 3 2 17 13" xfId="19061"/>
    <cellStyle name="Comma 4 6 3 2 17 14" xfId="19062"/>
    <cellStyle name="Comma 4 6 3 2 17 15" xfId="19063"/>
    <cellStyle name="Comma 4 6 3 2 17 16" xfId="19064"/>
    <cellStyle name="Comma 4 6 3 2 17 17" xfId="19065"/>
    <cellStyle name="Comma 4 6 3 2 17 18" xfId="19066"/>
    <cellStyle name="Comma 4 6 3 2 17 19" xfId="19067"/>
    <cellStyle name="Comma 4 6 3 2 17 2" xfId="19068"/>
    <cellStyle name="Comma 4 6 3 2 17 20" xfId="19069"/>
    <cellStyle name="Comma 4 6 3 2 17 21" xfId="19070"/>
    <cellStyle name="Comma 4 6 3 2 17 22" xfId="19071"/>
    <cellStyle name="Comma 4 6 3 2 17 3" xfId="19072"/>
    <cellStyle name="Comma 4 6 3 2 17 4" xfId="19073"/>
    <cellStyle name="Comma 4 6 3 2 17 5" xfId="19074"/>
    <cellStyle name="Comma 4 6 3 2 17 6" xfId="19075"/>
    <cellStyle name="Comma 4 6 3 2 17 7" xfId="19076"/>
    <cellStyle name="Comma 4 6 3 2 17 8" xfId="19077"/>
    <cellStyle name="Comma 4 6 3 2 17 9" xfId="19078"/>
    <cellStyle name="Comma 4 6 3 2 18" xfId="19079"/>
    <cellStyle name="Comma 4 6 3 2 18 10" xfId="19080"/>
    <cellStyle name="Comma 4 6 3 2 18 11" xfId="19081"/>
    <cellStyle name="Comma 4 6 3 2 18 12" xfId="19082"/>
    <cellStyle name="Comma 4 6 3 2 18 13" xfId="19083"/>
    <cellStyle name="Comma 4 6 3 2 18 14" xfId="19084"/>
    <cellStyle name="Comma 4 6 3 2 18 15" xfId="19085"/>
    <cellStyle name="Comma 4 6 3 2 18 16" xfId="19086"/>
    <cellStyle name="Comma 4 6 3 2 18 17" xfId="19087"/>
    <cellStyle name="Comma 4 6 3 2 18 18" xfId="19088"/>
    <cellStyle name="Comma 4 6 3 2 18 19" xfId="19089"/>
    <cellStyle name="Comma 4 6 3 2 18 2" xfId="19090"/>
    <cellStyle name="Comma 4 6 3 2 18 20" xfId="19091"/>
    <cellStyle name="Comma 4 6 3 2 18 21" xfId="19092"/>
    <cellStyle name="Comma 4 6 3 2 18 22" xfId="19093"/>
    <cellStyle name="Comma 4 6 3 2 18 3" xfId="19094"/>
    <cellStyle name="Comma 4 6 3 2 18 4" xfId="19095"/>
    <cellStyle name="Comma 4 6 3 2 18 5" xfId="19096"/>
    <cellStyle name="Comma 4 6 3 2 18 6" xfId="19097"/>
    <cellStyle name="Comma 4 6 3 2 18 7" xfId="19098"/>
    <cellStyle name="Comma 4 6 3 2 18 8" xfId="19099"/>
    <cellStyle name="Comma 4 6 3 2 18 9" xfId="19100"/>
    <cellStyle name="Comma 4 6 3 2 19" xfId="19101"/>
    <cellStyle name="Comma 4 6 3 2 19 10" xfId="19102"/>
    <cellStyle name="Comma 4 6 3 2 19 11" xfId="19103"/>
    <cellStyle name="Comma 4 6 3 2 19 12" xfId="19104"/>
    <cellStyle name="Comma 4 6 3 2 19 13" xfId="19105"/>
    <cellStyle name="Comma 4 6 3 2 19 14" xfId="19106"/>
    <cellStyle name="Comma 4 6 3 2 19 15" xfId="19107"/>
    <cellStyle name="Comma 4 6 3 2 19 16" xfId="19108"/>
    <cellStyle name="Comma 4 6 3 2 19 17" xfId="19109"/>
    <cellStyle name="Comma 4 6 3 2 19 18" xfId="19110"/>
    <cellStyle name="Comma 4 6 3 2 19 19" xfId="19111"/>
    <cellStyle name="Comma 4 6 3 2 19 2" xfId="19112"/>
    <cellStyle name="Comma 4 6 3 2 19 20" xfId="19113"/>
    <cellStyle name="Comma 4 6 3 2 19 21" xfId="19114"/>
    <cellStyle name="Comma 4 6 3 2 19 22" xfId="19115"/>
    <cellStyle name="Comma 4 6 3 2 19 3" xfId="19116"/>
    <cellStyle name="Comma 4 6 3 2 19 4" xfId="19117"/>
    <cellStyle name="Comma 4 6 3 2 19 5" xfId="19118"/>
    <cellStyle name="Comma 4 6 3 2 19 6" xfId="19119"/>
    <cellStyle name="Comma 4 6 3 2 19 7" xfId="19120"/>
    <cellStyle name="Comma 4 6 3 2 19 8" xfId="19121"/>
    <cellStyle name="Comma 4 6 3 2 19 9" xfId="19122"/>
    <cellStyle name="Comma 4 6 3 2 2" xfId="19123"/>
    <cellStyle name="Comma 4 6 3 2 20" xfId="19124"/>
    <cellStyle name="Comma 4 6 3 2 21" xfId="19125"/>
    <cellStyle name="Comma 4 6 3 2 22" xfId="19126"/>
    <cellStyle name="Comma 4 6 3 2 23" xfId="19127"/>
    <cellStyle name="Comma 4 6 3 2 24" xfId="19128"/>
    <cellStyle name="Comma 4 6 3 2 25" xfId="19129"/>
    <cellStyle name="Comma 4 6 3 2 26" xfId="19130"/>
    <cellStyle name="Comma 4 6 3 2 27" xfId="19131"/>
    <cellStyle name="Comma 4 6 3 2 28" xfId="19132"/>
    <cellStyle name="Comma 4 6 3 2 29" xfId="19133"/>
    <cellStyle name="Comma 4 6 3 2 3" xfId="19134"/>
    <cellStyle name="Comma 4 6 3 2 30" xfId="19135"/>
    <cellStyle name="Comma 4 6 3 2 31" xfId="19136"/>
    <cellStyle name="Comma 4 6 3 2 32" xfId="19137"/>
    <cellStyle name="Comma 4 6 3 2 33" xfId="19138"/>
    <cellStyle name="Comma 4 6 3 2 34" xfId="19139"/>
    <cellStyle name="Comma 4 6 3 2 35" xfId="19140"/>
    <cellStyle name="Comma 4 6 3 2 36" xfId="19141"/>
    <cellStyle name="Comma 4 6 3 2 37" xfId="19142"/>
    <cellStyle name="Comma 4 6 3 2 38" xfId="19143"/>
    <cellStyle name="Comma 4 6 3 2 39" xfId="19144"/>
    <cellStyle name="Comma 4 6 3 2 4" xfId="19145"/>
    <cellStyle name="Comma 4 6 3 2 40" xfId="19146"/>
    <cellStyle name="Comma 4 6 3 2 5" xfId="19147"/>
    <cellStyle name="Comma 4 6 3 2 6" xfId="19148"/>
    <cellStyle name="Comma 4 6 3 2 7" xfId="19149"/>
    <cellStyle name="Comma 4 6 3 2 8" xfId="19150"/>
    <cellStyle name="Comma 4 6 3 2 9" xfId="19151"/>
    <cellStyle name="Comma 4 6 3 2 9 10" xfId="19152"/>
    <cellStyle name="Comma 4 6 3 2 9 11" xfId="19153"/>
    <cellStyle name="Comma 4 6 3 2 9 12" xfId="19154"/>
    <cellStyle name="Comma 4 6 3 2 9 13" xfId="19155"/>
    <cellStyle name="Comma 4 6 3 2 9 14" xfId="19156"/>
    <cellStyle name="Comma 4 6 3 2 9 15" xfId="19157"/>
    <cellStyle name="Comma 4 6 3 2 9 16" xfId="19158"/>
    <cellStyle name="Comma 4 6 3 2 9 17" xfId="19159"/>
    <cellStyle name="Comma 4 6 3 2 9 18" xfId="19160"/>
    <cellStyle name="Comma 4 6 3 2 9 19" xfId="19161"/>
    <cellStyle name="Comma 4 6 3 2 9 2" xfId="19162"/>
    <cellStyle name="Comma 4 6 3 2 9 20" xfId="19163"/>
    <cellStyle name="Comma 4 6 3 2 9 21" xfId="19164"/>
    <cellStyle name="Comma 4 6 3 2 9 22" xfId="19165"/>
    <cellStyle name="Comma 4 6 3 2 9 3" xfId="19166"/>
    <cellStyle name="Comma 4 6 3 2 9 4" xfId="19167"/>
    <cellStyle name="Comma 4 6 3 2 9 5" xfId="19168"/>
    <cellStyle name="Comma 4 6 3 2 9 6" xfId="19169"/>
    <cellStyle name="Comma 4 6 3 2 9 7" xfId="19170"/>
    <cellStyle name="Comma 4 6 3 2 9 8" xfId="19171"/>
    <cellStyle name="Comma 4 6 3 2 9 9" xfId="19172"/>
    <cellStyle name="Comma 4 6 3 20" xfId="19173"/>
    <cellStyle name="Comma 4 6 3 21" xfId="19174"/>
    <cellStyle name="Comma 4 6 3 22" xfId="19175"/>
    <cellStyle name="Comma 4 6 3 23" xfId="19176"/>
    <cellStyle name="Comma 4 6 3 24" xfId="19177"/>
    <cellStyle name="Comma 4 6 3 25" xfId="19178"/>
    <cellStyle name="Comma 4 6 3 26" xfId="19179"/>
    <cellStyle name="Comma 4 6 3 27" xfId="19180"/>
    <cellStyle name="Comma 4 6 3 28" xfId="19181"/>
    <cellStyle name="Comma 4 6 3 29" xfId="19182"/>
    <cellStyle name="Comma 4 6 3 3" xfId="19183"/>
    <cellStyle name="Comma 4 6 3 30" xfId="19184"/>
    <cellStyle name="Comma 4 6 3 31" xfId="19185"/>
    <cellStyle name="Comma 4 6 3 32" xfId="19186"/>
    <cellStyle name="Comma 4 6 3 33" xfId="19187"/>
    <cellStyle name="Comma 4 6 3 34" xfId="19188"/>
    <cellStyle name="Comma 4 6 3 35" xfId="19189"/>
    <cellStyle name="Comma 4 6 3 36" xfId="19190"/>
    <cellStyle name="Comma 4 6 3 37" xfId="19191"/>
    <cellStyle name="Comma 4 6 3 38" xfId="19192"/>
    <cellStyle name="Comma 4 6 3 39" xfId="19193"/>
    <cellStyle name="Comma 4 6 3 4" xfId="19194"/>
    <cellStyle name="Comma 4 6 3 40" xfId="19195"/>
    <cellStyle name="Comma 4 6 3 5" xfId="19196"/>
    <cellStyle name="Comma 4 6 3 6" xfId="19197"/>
    <cellStyle name="Comma 4 6 3 7" xfId="19198"/>
    <cellStyle name="Comma 4 6 3 8" xfId="19199"/>
    <cellStyle name="Comma 4 6 3 9" xfId="19200"/>
    <cellStyle name="Comma 4 6 30" xfId="19201"/>
    <cellStyle name="Comma 4 6 31" xfId="19202"/>
    <cellStyle name="Comma 4 6 32" xfId="19203"/>
    <cellStyle name="Comma 4 6 33" xfId="19204"/>
    <cellStyle name="Comma 4 6 34" xfId="19205"/>
    <cellStyle name="Comma 4 6 35" xfId="19206"/>
    <cellStyle name="Comma 4 6 36" xfId="19207"/>
    <cellStyle name="Comma 4 6 37" xfId="19208"/>
    <cellStyle name="Comma 4 6 38" xfId="19209"/>
    <cellStyle name="Comma 4 6 39" xfId="19210"/>
    <cellStyle name="Comma 4 6 4" xfId="19211"/>
    <cellStyle name="Comma 4 6 4 10" xfId="19212"/>
    <cellStyle name="Comma 4 6 4 10 10" xfId="19213"/>
    <cellStyle name="Comma 4 6 4 10 11" xfId="19214"/>
    <cellStyle name="Comma 4 6 4 10 12" xfId="19215"/>
    <cellStyle name="Comma 4 6 4 10 13" xfId="19216"/>
    <cellStyle name="Comma 4 6 4 10 14" xfId="19217"/>
    <cellStyle name="Comma 4 6 4 10 15" xfId="19218"/>
    <cellStyle name="Comma 4 6 4 10 16" xfId="19219"/>
    <cellStyle name="Comma 4 6 4 10 17" xfId="19220"/>
    <cellStyle name="Comma 4 6 4 10 18" xfId="19221"/>
    <cellStyle name="Comma 4 6 4 10 19" xfId="19222"/>
    <cellStyle name="Comma 4 6 4 10 2" xfId="19223"/>
    <cellStyle name="Comma 4 6 4 10 20" xfId="19224"/>
    <cellStyle name="Comma 4 6 4 10 21" xfId="19225"/>
    <cellStyle name="Comma 4 6 4 10 22" xfId="19226"/>
    <cellStyle name="Comma 4 6 4 10 3" xfId="19227"/>
    <cellStyle name="Comma 4 6 4 10 4" xfId="19228"/>
    <cellStyle name="Comma 4 6 4 10 5" xfId="19229"/>
    <cellStyle name="Comma 4 6 4 10 6" xfId="19230"/>
    <cellStyle name="Comma 4 6 4 10 7" xfId="19231"/>
    <cellStyle name="Comma 4 6 4 10 8" xfId="19232"/>
    <cellStyle name="Comma 4 6 4 10 9" xfId="19233"/>
    <cellStyle name="Comma 4 6 4 11" xfId="19234"/>
    <cellStyle name="Comma 4 6 4 11 10" xfId="19235"/>
    <cellStyle name="Comma 4 6 4 11 11" xfId="19236"/>
    <cellStyle name="Comma 4 6 4 11 12" xfId="19237"/>
    <cellStyle name="Comma 4 6 4 11 13" xfId="19238"/>
    <cellStyle name="Comma 4 6 4 11 14" xfId="19239"/>
    <cellStyle name="Comma 4 6 4 11 15" xfId="19240"/>
    <cellStyle name="Comma 4 6 4 11 16" xfId="19241"/>
    <cellStyle name="Comma 4 6 4 11 17" xfId="19242"/>
    <cellStyle name="Comma 4 6 4 11 18" xfId="19243"/>
    <cellStyle name="Comma 4 6 4 11 19" xfId="19244"/>
    <cellStyle name="Comma 4 6 4 11 2" xfId="19245"/>
    <cellStyle name="Comma 4 6 4 11 20" xfId="19246"/>
    <cellStyle name="Comma 4 6 4 11 21" xfId="19247"/>
    <cellStyle name="Comma 4 6 4 11 22" xfId="19248"/>
    <cellStyle name="Comma 4 6 4 11 3" xfId="19249"/>
    <cellStyle name="Comma 4 6 4 11 4" xfId="19250"/>
    <cellStyle name="Comma 4 6 4 11 5" xfId="19251"/>
    <cellStyle name="Comma 4 6 4 11 6" xfId="19252"/>
    <cellStyle name="Comma 4 6 4 11 7" xfId="19253"/>
    <cellStyle name="Comma 4 6 4 11 8" xfId="19254"/>
    <cellStyle name="Comma 4 6 4 11 9" xfId="19255"/>
    <cellStyle name="Comma 4 6 4 12" xfId="19256"/>
    <cellStyle name="Comma 4 6 4 12 10" xfId="19257"/>
    <cellStyle name="Comma 4 6 4 12 11" xfId="19258"/>
    <cellStyle name="Comma 4 6 4 12 12" xfId="19259"/>
    <cellStyle name="Comma 4 6 4 12 13" xfId="19260"/>
    <cellStyle name="Comma 4 6 4 12 14" xfId="19261"/>
    <cellStyle name="Comma 4 6 4 12 15" xfId="19262"/>
    <cellStyle name="Comma 4 6 4 12 16" xfId="19263"/>
    <cellStyle name="Comma 4 6 4 12 17" xfId="19264"/>
    <cellStyle name="Comma 4 6 4 12 18" xfId="19265"/>
    <cellStyle name="Comma 4 6 4 12 19" xfId="19266"/>
    <cellStyle name="Comma 4 6 4 12 2" xfId="19267"/>
    <cellStyle name="Comma 4 6 4 12 20" xfId="19268"/>
    <cellStyle name="Comma 4 6 4 12 21" xfId="19269"/>
    <cellStyle name="Comma 4 6 4 12 22" xfId="19270"/>
    <cellStyle name="Comma 4 6 4 12 3" xfId="19271"/>
    <cellStyle name="Comma 4 6 4 12 4" xfId="19272"/>
    <cellStyle name="Comma 4 6 4 12 5" xfId="19273"/>
    <cellStyle name="Comma 4 6 4 12 6" xfId="19274"/>
    <cellStyle name="Comma 4 6 4 12 7" xfId="19275"/>
    <cellStyle name="Comma 4 6 4 12 8" xfId="19276"/>
    <cellStyle name="Comma 4 6 4 12 9" xfId="19277"/>
    <cellStyle name="Comma 4 6 4 13" xfId="19278"/>
    <cellStyle name="Comma 4 6 4 14" xfId="19279"/>
    <cellStyle name="Comma 4 6 4 15" xfId="19280"/>
    <cellStyle name="Comma 4 6 4 16" xfId="19281"/>
    <cellStyle name="Comma 4 6 4 17" xfId="19282"/>
    <cellStyle name="Comma 4 6 4 18" xfId="19283"/>
    <cellStyle name="Comma 4 6 4 19" xfId="19284"/>
    <cellStyle name="Comma 4 6 4 2" xfId="19285"/>
    <cellStyle name="Comma 4 6 4 2 10" xfId="19286"/>
    <cellStyle name="Comma 4 6 4 2 11" xfId="19287"/>
    <cellStyle name="Comma 4 6 4 2 12" xfId="19288"/>
    <cellStyle name="Comma 4 6 4 2 13" xfId="19289"/>
    <cellStyle name="Comma 4 6 4 2 14" xfId="19290"/>
    <cellStyle name="Comma 4 6 4 2 15" xfId="19291"/>
    <cellStyle name="Comma 4 6 4 2 16" xfId="19292"/>
    <cellStyle name="Comma 4 6 4 2 17" xfId="19293"/>
    <cellStyle name="Comma 4 6 4 2 18" xfId="19294"/>
    <cellStyle name="Comma 4 6 4 2 19" xfId="19295"/>
    <cellStyle name="Comma 4 6 4 2 2" xfId="19296"/>
    <cellStyle name="Comma 4 6 4 2 20" xfId="19297"/>
    <cellStyle name="Comma 4 6 4 2 21" xfId="19298"/>
    <cellStyle name="Comma 4 6 4 2 22" xfId="19299"/>
    <cellStyle name="Comma 4 6 4 2 3" xfId="19300"/>
    <cellStyle name="Comma 4 6 4 2 4" xfId="19301"/>
    <cellStyle name="Comma 4 6 4 2 5" xfId="19302"/>
    <cellStyle name="Comma 4 6 4 2 6" xfId="19303"/>
    <cellStyle name="Comma 4 6 4 2 7" xfId="19304"/>
    <cellStyle name="Comma 4 6 4 2 8" xfId="19305"/>
    <cellStyle name="Comma 4 6 4 2 9" xfId="19306"/>
    <cellStyle name="Comma 4 6 4 20" xfId="19307"/>
    <cellStyle name="Comma 4 6 4 21" xfId="19308"/>
    <cellStyle name="Comma 4 6 4 22" xfId="19309"/>
    <cellStyle name="Comma 4 6 4 23" xfId="19310"/>
    <cellStyle name="Comma 4 6 4 24" xfId="19311"/>
    <cellStyle name="Comma 4 6 4 25" xfId="19312"/>
    <cellStyle name="Comma 4 6 4 26" xfId="19313"/>
    <cellStyle name="Comma 4 6 4 27" xfId="19314"/>
    <cellStyle name="Comma 4 6 4 28" xfId="19315"/>
    <cellStyle name="Comma 4 6 4 29" xfId="19316"/>
    <cellStyle name="Comma 4 6 4 3" xfId="19317"/>
    <cellStyle name="Comma 4 6 4 3 10" xfId="19318"/>
    <cellStyle name="Comma 4 6 4 3 11" xfId="19319"/>
    <cellStyle name="Comma 4 6 4 3 12" xfId="19320"/>
    <cellStyle name="Comma 4 6 4 3 13" xfId="19321"/>
    <cellStyle name="Comma 4 6 4 3 14" xfId="19322"/>
    <cellStyle name="Comma 4 6 4 3 15" xfId="19323"/>
    <cellStyle name="Comma 4 6 4 3 16" xfId="19324"/>
    <cellStyle name="Comma 4 6 4 3 17" xfId="19325"/>
    <cellStyle name="Comma 4 6 4 3 18" xfId="19326"/>
    <cellStyle name="Comma 4 6 4 3 19" xfId="19327"/>
    <cellStyle name="Comma 4 6 4 3 2" xfId="19328"/>
    <cellStyle name="Comma 4 6 4 3 20" xfId="19329"/>
    <cellStyle name="Comma 4 6 4 3 21" xfId="19330"/>
    <cellStyle name="Comma 4 6 4 3 22" xfId="19331"/>
    <cellStyle name="Comma 4 6 4 3 3" xfId="19332"/>
    <cellStyle name="Comma 4 6 4 3 4" xfId="19333"/>
    <cellStyle name="Comma 4 6 4 3 5" xfId="19334"/>
    <cellStyle name="Comma 4 6 4 3 6" xfId="19335"/>
    <cellStyle name="Comma 4 6 4 3 7" xfId="19336"/>
    <cellStyle name="Comma 4 6 4 3 8" xfId="19337"/>
    <cellStyle name="Comma 4 6 4 3 9" xfId="19338"/>
    <cellStyle name="Comma 4 6 4 30" xfId="19339"/>
    <cellStyle name="Comma 4 6 4 31" xfId="19340"/>
    <cellStyle name="Comma 4 6 4 32" xfId="19341"/>
    <cellStyle name="Comma 4 6 4 33" xfId="19342"/>
    <cellStyle name="Comma 4 6 4 4" xfId="19343"/>
    <cellStyle name="Comma 4 6 4 4 10" xfId="19344"/>
    <cellStyle name="Comma 4 6 4 4 11" xfId="19345"/>
    <cellStyle name="Comma 4 6 4 4 12" xfId="19346"/>
    <cellStyle name="Comma 4 6 4 4 13" xfId="19347"/>
    <cellStyle name="Comma 4 6 4 4 14" xfId="19348"/>
    <cellStyle name="Comma 4 6 4 4 15" xfId="19349"/>
    <cellStyle name="Comma 4 6 4 4 16" xfId="19350"/>
    <cellStyle name="Comma 4 6 4 4 17" xfId="19351"/>
    <cellStyle name="Comma 4 6 4 4 18" xfId="19352"/>
    <cellStyle name="Comma 4 6 4 4 19" xfId="19353"/>
    <cellStyle name="Comma 4 6 4 4 2" xfId="19354"/>
    <cellStyle name="Comma 4 6 4 4 20" xfId="19355"/>
    <cellStyle name="Comma 4 6 4 4 21" xfId="19356"/>
    <cellStyle name="Comma 4 6 4 4 22" xfId="19357"/>
    <cellStyle name="Comma 4 6 4 4 3" xfId="19358"/>
    <cellStyle name="Comma 4 6 4 4 4" xfId="19359"/>
    <cellStyle name="Comma 4 6 4 4 5" xfId="19360"/>
    <cellStyle name="Comma 4 6 4 4 6" xfId="19361"/>
    <cellStyle name="Comma 4 6 4 4 7" xfId="19362"/>
    <cellStyle name="Comma 4 6 4 4 8" xfId="19363"/>
    <cellStyle name="Comma 4 6 4 4 9" xfId="19364"/>
    <cellStyle name="Comma 4 6 4 5" xfId="19365"/>
    <cellStyle name="Comma 4 6 4 5 10" xfId="19366"/>
    <cellStyle name="Comma 4 6 4 5 11" xfId="19367"/>
    <cellStyle name="Comma 4 6 4 5 12" xfId="19368"/>
    <cellStyle name="Comma 4 6 4 5 13" xfId="19369"/>
    <cellStyle name="Comma 4 6 4 5 14" xfId="19370"/>
    <cellStyle name="Comma 4 6 4 5 15" xfId="19371"/>
    <cellStyle name="Comma 4 6 4 5 16" xfId="19372"/>
    <cellStyle name="Comma 4 6 4 5 17" xfId="19373"/>
    <cellStyle name="Comma 4 6 4 5 18" xfId="19374"/>
    <cellStyle name="Comma 4 6 4 5 19" xfId="19375"/>
    <cellStyle name="Comma 4 6 4 5 2" xfId="19376"/>
    <cellStyle name="Comma 4 6 4 5 20" xfId="19377"/>
    <cellStyle name="Comma 4 6 4 5 21" xfId="19378"/>
    <cellStyle name="Comma 4 6 4 5 22" xfId="19379"/>
    <cellStyle name="Comma 4 6 4 5 3" xfId="19380"/>
    <cellStyle name="Comma 4 6 4 5 4" xfId="19381"/>
    <cellStyle name="Comma 4 6 4 5 5" xfId="19382"/>
    <cellStyle name="Comma 4 6 4 5 6" xfId="19383"/>
    <cellStyle name="Comma 4 6 4 5 7" xfId="19384"/>
    <cellStyle name="Comma 4 6 4 5 8" xfId="19385"/>
    <cellStyle name="Comma 4 6 4 5 9" xfId="19386"/>
    <cellStyle name="Comma 4 6 4 6" xfId="19387"/>
    <cellStyle name="Comma 4 6 4 6 10" xfId="19388"/>
    <cellStyle name="Comma 4 6 4 6 11" xfId="19389"/>
    <cellStyle name="Comma 4 6 4 6 12" xfId="19390"/>
    <cellStyle name="Comma 4 6 4 6 13" xfId="19391"/>
    <cellStyle name="Comma 4 6 4 6 14" xfId="19392"/>
    <cellStyle name="Comma 4 6 4 6 15" xfId="19393"/>
    <cellStyle name="Comma 4 6 4 6 16" xfId="19394"/>
    <cellStyle name="Comma 4 6 4 6 17" xfId="19395"/>
    <cellStyle name="Comma 4 6 4 6 18" xfId="19396"/>
    <cellStyle name="Comma 4 6 4 6 19" xfId="19397"/>
    <cellStyle name="Comma 4 6 4 6 2" xfId="19398"/>
    <cellStyle name="Comma 4 6 4 6 20" xfId="19399"/>
    <cellStyle name="Comma 4 6 4 6 21" xfId="19400"/>
    <cellStyle name="Comma 4 6 4 6 22" xfId="19401"/>
    <cellStyle name="Comma 4 6 4 6 3" xfId="19402"/>
    <cellStyle name="Comma 4 6 4 6 4" xfId="19403"/>
    <cellStyle name="Comma 4 6 4 6 5" xfId="19404"/>
    <cellStyle name="Comma 4 6 4 6 6" xfId="19405"/>
    <cellStyle name="Comma 4 6 4 6 7" xfId="19406"/>
    <cellStyle name="Comma 4 6 4 6 8" xfId="19407"/>
    <cellStyle name="Comma 4 6 4 6 9" xfId="19408"/>
    <cellStyle name="Comma 4 6 4 7" xfId="19409"/>
    <cellStyle name="Comma 4 6 4 7 10" xfId="19410"/>
    <cellStyle name="Comma 4 6 4 7 11" xfId="19411"/>
    <cellStyle name="Comma 4 6 4 7 12" xfId="19412"/>
    <cellStyle name="Comma 4 6 4 7 13" xfId="19413"/>
    <cellStyle name="Comma 4 6 4 7 14" xfId="19414"/>
    <cellStyle name="Comma 4 6 4 7 15" xfId="19415"/>
    <cellStyle name="Comma 4 6 4 7 16" xfId="19416"/>
    <cellStyle name="Comma 4 6 4 7 17" xfId="19417"/>
    <cellStyle name="Comma 4 6 4 7 18" xfId="19418"/>
    <cellStyle name="Comma 4 6 4 7 19" xfId="19419"/>
    <cellStyle name="Comma 4 6 4 7 2" xfId="19420"/>
    <cellStyle name="Comma 4 6 4 7 20" xfId="19421"/>
    <cellStyle name="Comma 4 6 4 7 21" xfId="19422"/>
    <cellStyle name="Comma 4 6 4 7 22" xfId="19423"/>
    <cellStyle name="Comma 4 6 4 7 3" xfId="19424"/>
    <cellStyle name="Comma 4 6 4 7 4" xfId="19425"/>
    <cellStyle name="Comma 4 6 4 7 5" xfId="19426"/>
    <cellStyle name="Comma 4 6 4 7 6" xfId="19427"/>
    <cellStyle name="Comma 4 6 4 7 7" xfId="19428"/>
    <cellStyle name="Comma 4 6 4 7 8" xfId="19429"/>
    <cellStyle name="Comma 4 6 4 7 9" xfId="19430"/>
    <cellStyle name="Comma 4 6 4 8" xfId="19431"/>
    <cellStyle name="Comma 4 6 4 8 10" xfId="19432"/>
    <cellStyle name="Comma 4 6 4 8 11" xfId="19433"/>
    <cellStyle name="Comma 4 6 4 8 12" xfId="19434"/>
    <cellStyle name="Comma 4 6 4 8 13" xfId="19435"/>
    <cellStyle name="Comma 4 6 4 8 14" xfId="19436"/>
    <cellStyle name="Comma 4 6 4 8 15" xfId="19437"/>
    <cellStyle name="Comma 4 6 4 8 16" xfId="19438"/>
    <cellStyle name="Comma 4 6 4 8 17" xfId="19439"/>
    <cellStyle name="Comma 4 6 4 8 18" xfId="19440"/>
    <cellStyle name="Comma 4 6 4 8 19" xfId="19441"/>
    <cellStyle name="Comma 4 6 4 8 2" xfId="19442"/>
    <cellStyle name="Comma 4 6 4 8 20" xfId="19443"/>
    <cellStyle name="Comma 4 6 4 8 21" xfId="19444"/>
    <cellStyle name="Comma 4 6 4 8 22" xfId="19445"/>
    <cellStyle name="Comma 4 6 4 8 3" xfId="19446"/>
    <cellStyle name="Comma 4 6 4 8 4" xfId="19447"/>
    <cellStyle name="Comma 4 6 4 8 5" xfId="19448"/>
    <cellStyle name="Comma 4 6 4 8 6" xfId="19449"/>
    <cellStyle name="Comma 4 6 4 8 7" xfId="19450"/>
    <cellStyle name="Comma 4 6 4 8 8" xfId="19451"/>
    <cellStyle name="Comma 4 6 4 8 9" xfId="19452"/>
    <cellStyle name="Comma 4 6 4 9" xfId="19453"/>
    <cellStyle name="Comma 4 6 4 9 10" xfId="19454"/>
    <cellStyle name="Comma 4 6 4 9 11" xfId="19455"/>
    <cellStyle name="Comma 4 6 4 9 12" xfId="19456"/>
    <cellStyle name="Comma 4 6 4 9 13" xfId="19457"/>
    <cellStyle name="Comma 4 6 4 9 14" xfId="19458"/>
    <cellStyle name="Comma 4 6 4 9 15" xfId="19459"/>
    <cellStyle name="Comma 4 6 4 9 16" xfId="19460"/>
    <cellStyle name="Comma 4 6 4 9 17" xfId="19461"/>
    <cellStyle name="Comma 4 6 4 9 18" xfId="19462"/>
    <cellStyle name="Comma 4 6 4 9 19" xfId="19463"/>
    <cellStyle name="Comma 4 6 4 9 2" xfId="19464"/>
    <cellStyle name="Comma 4 6 4 9 20" xfId="19465"/>
    <cellStyle name="Comma 4 6 4 9 21" xfId="19466"/>
    <cellStyle name="Comma 4 6 4 9 22" xfId="19467"/>
    <cellStyle name="Comma 4 6 4 9 3" xfId="19468"/>
    <cellStyle name="Comma 4 6 4 9 4" xfId="19469"/>
    <cellStyle name="Comma 4 6 4 9 5" xfId="19470"/>
    <cellStyle name="Comma 4 6 4 9 6" xfId="19471"/>
    <cellStyle name="Comma 4 6 4 9 7" xfId="19472"/>
    <cellStyle name="Comma 4 6 4 9 8" xfId="19473"/>
    <cellStyle name="Comma 4 6 4 9 9" xfId="19474"/>
    <cellStyle name="Comma 4 6 40" xfId="19475"/>
    <cellStyle name="Comma 4 6 41" xfId="19476"/>
    <cellStyle name="Comma 4 6 42" xfId="19477"/>
    <cellStyle name="Comma 4 6 43" xfId="19478"/>
    <cellStyle name="Comma 4 6 44" xfId="19479"/>
    <cellStyle name="Comma 4 6 45" xfId="19480"/>
    <cellStyle name="Comma 4 6 5" xfId="19481"/>
    <cellStyle name="Comma 4 6 5 10" xfId="19482"/>
    <cellStyle name="Comma 4 6 5 10 10" xfId="19483"/>
    <cellStyle name="Comma 4 6 5 10 11" xfId="19484"/>
    <cellStyle name="Comma 4 6 5 10 12" xfId="19485"/>
    <cellStyle name="Comma 4 6 5 10 13" xfId="19486"/>
    <cellStyle name="Comma 4 6 5 10 14" xfId="19487"/>
    <cellStyle name="Comma 4 6 5 10 15" xfId="19488"/>
    <cellStyle name="Comma 4 6 5 10 16" xfId="19489"/>
    <cellStyle name="Comma 4 6 5 10 17" xfId="19490"/>
    <cellStyle name="Comma 4 6 5 10 18" xfId="19491"/>
    <cellStyle name="Comma 4 6 5 10 19" xfId="19492"/>
    <cellStyle name="Comma 4 6 5 10 2" xfId="19493"/>
    <cellStyle name="Comma 4 6 5 10 20" xfId="19494"/>
    <cellStyle name="Comma 4 6 5 10 21" xfId="19495"/>
    <cellStyle name="Comma 4 6 5 10 22" xfId="19496"/>
    <cellStyle name="Comma 4 6 5 10 3" xfId="19497"/>
    <cellStyle name="Comma 4 6 5 10 4" xfId="19498"/>
    <cellStyle name="Comma 4 6 5 10 5" xfId="19499"/>
    <cellStyle name="Comma 4 6 5 10 6" xfId="19500"/>
    <cellStyle name="Comma 4 6 5 10 7" xfId="19501"/>
    <cellStyle name="Comma 4 6 5 10 8" xfId="19502"/>
    <cellStyle name="Comma 4 6 5 10 9" xfId="19503"/>
    <cellStyle name="Comma 4 6 5 11" xfId="19504"/>
    <cellStyle name="Comma 4 6 5 11 10" xfId="19505"/>
    <cellStyle name="Comma 4 6 5 11 11" xfId="19506"/>
    <cellStyle name="Comma 4 6 5 11 12" xfId="19507"/>
    <cellStyle name="Comma 4 6 5 11 13" xfId="19508"/>
    <cellStyle name="Comma 4 6 5 11 14" xfId="19509"/>
    <cellStyle name="Comma 4 6 5 11 15" xfId="19510"/>
    <cellStyle name="Comma 4 6 5 11 16" xfId="19511"/>
    <cellStyle name="Comma 4 6 5 11 17" xfId="19512"/>
    <cellStyle name="Comma 4 6 5 11 18" xfId="19513"/>
    <cellStyle name="Comma 4 6 5 11 19" xfId="19514"/>
    <cellStyle name="Comma 4 6 5 11 2" xfId="19515"/>
    <cellStyle name="Comma 4 6 5 11 20" xfId="19516"/>
    <cellStyle name="Comma 4 6 5 11 21" xfId="19517"/>
    <cellStyle name="Comma 4 6 5 11 22" xfId="19518"/>
    <cellStyle name="Comma 4 6 5 11 3" xfId="19519"/>
    <cellStyle name="Comma 4 6 5 11 4" xfId="19520"/>
    <cellStyle name="Comma 4 6 5 11 5" xfId="19521"/>
    <cellStyle name="Comma 4 6 5 11 6" xfId="19522"/>
    <cellStyle name="Comma 4 6 5 11 7" xfId="19523"/>
    <cellStyle name="Comma 4 6 5 11 8" xfId="19524"/>
    <cellStyle name="Comma 4 6 5 11 9" xfId="19525"/>
    <cellStyle name="Comma 4 6 5 12" xfId="19526"/>
    <cellStyle name="Comma 4 6 5 12 10" xfId="19527"/>
    <cellStyle name="Comma 4 6 5 12 11" xfId="19528"/>
    <cellStyle name="Comma 4 6 5 12 12" xfId="19529"/>
    <cellStyle name="Comma 4 6 5 12 13" xfId="19530"/>
    <cellStyle name="Comma 4 6 5 12 14" xfId="19531"/>
    <cellStyle name="Comma 4 6 5 12 15" xfId="19532"/>
    <cellStyle name="Comma 4 6 5 12 16" xfId="19533"/>
    <cellStyle name="Comma 4 6 5 12 17" xfId="19534"/>
    <cellStyle name="Comma 4 6 5 12 18" xfId="19535"/>
    <cellStyle name="Comma 4 6 5 12 19" xfId="19536"/>
    <cellStyle name="Comma 4 6 5 12 2" xfId="19537"/>
    <cellStyle name="Comma 4 6 5 12 20" xfId="19538"/>
    <cellStyle name="Comma 4 6 5 12 21" xfId="19539"/>
    <cellStyle name="Comma 4 6 5 12 22" xfId="19540"/>
    <cellStyle name="Comma 4 6 5 12 3" xfId="19541"/>
    <cellStyle name="Comma 4 6 5 12 4" xfId="19542"/>
    <cellStyle name="Comma 4 6 5 12 5" xfId="19543"/>
    <cellStyle name="Comma 4 6 5 12 6" xfId="19544"/>
    <cellStyle name="Comma 4 6 5 12 7" xfId="19545"/>
    <cellStyle name="Comma 4 6 5 12 8" xfId="19546"/>
    <cellStyle name="Comma 4 6 5 12 9" xfId="19547"/>
    <cellStyle name="Comma 4 6 5 13" xfId="19548"/>
    <cellStyle name="Comma 4 6 5 14" xfId="19549"/>
    <cellStyle name="Comma 4 6 5 15" xfId="19550"/>
    <cellStyle name="Comma 4 6 5 16" xfId="19551"/>
    <cellStyle name="Comma 4 6 5 17" xfId="19552"/>
    <cellStyle name="Comma 4 6 5 18" xfId="19553"/>
    <cellStyle name="Comma 4 6 5 19" xfId="19554"/>
    <cellStyle name="Comma 4 6 5 2" xfId="19555"/>
    <cellStyle name="Comma 4 6 5 2 10" xfId="19556"/>
    <cellStyle name="Comma 4 6 5 2 11" xfId="19557"/>
    <cellStyle name="Comma 4 6 5 2 12" xfId="19558"/>
    <cellStyle name="Comma 4 6 5 2 13" xfId="19559"/>
    <cellStyle name="Comma 4 6 5 2 14" xfId="19560"/>
    <cellStyle name="Comma 4 6 5 2 15" xfId="19561"/>
    <cellStyle name="Comma 4 6 5 2 16" xfId="19562"/>
    <cellStyle name="Comma 4 6 5 2 17" xfId="19563"/>
    <cellStyle name="Comma 4 6 5 2 18" xfId="19564"/>
    <cellStyle name="Comma 4 6 5 2 19" xfId="19565"/>
    <cellStyle name="Comma 4 6 5 2 2" xfId="19566"/>
    <cellStyle name="Comma 4 6 5 2 20" xfId="19567"/>
    <cellStyle name="Comma 4 6 5 2 21" xfId="19568"/>
    <cellStyle name="Comma 4 6 5 2 22" xfId="19569"/>
    <cellStyle name="Comma 4 6 5 2 3" xfId="19570"/>
    <cellStyle name="Comma 4 6 5 2 4" xfId="19571"/>
    <cellStyle name="Comma 4 6 5 2 5" xfId="19572"/>
    <cellStyle name="Comma 4 6 5 2 6" xfId="19573"/>
    <cellStyle name="Comma 4 6 5 2 7" xfId="19574"/>
    <cellStyle name="Comma 4 6 5 2 8" xfId="19575"/>
    <cellStyle name="Comma 4 6 5 2 9" xfId="19576"/>
    <cellStyle name="Comma 4 6 5 20" xfId="19577"/>
    <cellStyle name="Comma 4 6 5 21" xfId="19578"/>
    <cellStyle name="Comma 4 6 5 22" xfId="19579"/>
    <cellStyle name="Comma 4 6 5 23" xfId="19580"/>
    <cellStyle name="Comma 4 6 5 24" xfId="19581"/>
    <cellStyle name="Comma 4 6 5 25" xfId="19582"/>
    <cellStyle name="Comma 4 6 5 26" xfId="19583"/>
    <cellStyle name="Comma 4 6 5 27" xfId="19584"/>
    <cellStyle name="Comma 4 6 5 28" xfId="19585"/>
    <cellStyle name="Comma 4 6 5 29" xfId="19586"/>
    <cellStyle name="Comma 4 6 5 3" xfId="19587"/>
    <cellStyle name="Comma 4 6 5 3 10" xfId="19588"/>
    <cellStyle name="Comma 4 6 5 3 11" xfId="19589"/>
    <cellStyle name="Comma 4 6 5 3 12" xfId="19590"/>
    <cellStyle name="Comma 4 6 5 3 13" xfId="19591"/>
    <cellStyle name="Comma 4 6 5 3 14" xfId="19592"/>
    <cellStyle name="Comma 4 6 5 3 15" xfId="19593"/>
    <cellStyle name="Comma 4 6 5 3 16" xfId="19594"/>
    <cellStyle name="Comma 4 6 5 3 17" xfId="19595"/>
    <cellStyle name="Comma 4 6 5 3 18" xfId="19596"/>
    <cellStyle name="Comma 4 6 5 3 19" xfId="19597"/>
    <cellStyle name="Comma 4 6 5 3 2" xfId="19598"/>
    <cellStyle name="Comma 4 6 5 3 20" xfId="19599"/>
    <cellStyle name="Comma 4 6 5 3 21" xfId="19600"/>
    <cellStyle name="Comma 4 6 5 3 22" xfId="19601"/>
    <cellStyle name="Comma 4 6 5 3 3" xfId="19602"/>
    <cellStyle name="Comma 4 6 5 3 4" xfId="19603"/>
    <cellStyle name="Comma 4 6 5 3 5" xfId="19604"/>
    <cellStyle name="Comma 4 6 5 3 6" xfId="19605"/>
    <cellStyle name="Comma 4 6 5 3 7" xfId="19606"/>
    <cellStyle name="Comma 4 6 5 3 8" xfId="19607"/>
    <cellStyle name="Comma 4 6 5 3 9" xfId="19608"/>
    <cellStyle name="Comma 4 6 5 30" xfId="19609"/>
    <cellStyle name="Comma 4 6 5 31" xfId="19610"/>
    <cellStyle name="Comma 4 6 5 32" xfId="19611"/>
    <cellStyle name="Comma 4 6 5 33" xfId="19612"/>
    <cellStyle name="Comma 4 6 5 4" xfId="19613"/>
    <cellStyle name="Comma 4 6 5 4 10" xfId="19614"/>
    <cellStyle name="Comma 4 6 5 4 11" xfId="19615"/>
    <cellStyle name="Comma 4 6 5 4 12" xfId="19616"/>
    <cellStyle name="Comma 4 6 5 4 13" xfId="19617"/>
    <cellStyle name="Comma 4 6 5 4 14" xfId="19618"/>
    <cellStyle name="Comma 4 6 5 4 15" xfId="19619"/>
    <cellStyle name="Comma 4 6 5 4 16" xfId="19620"/>
    <cellStyle name="Comma 4 6 5 4 17" xfId="19621"/>
    <cellStyle name="Comma 4 6 5 4 18" xfId="19622"/>
    <cellStyle name="Comma 4 6 5 4 19" xfId="19623"/>
    <cellStyle name="Comma 4 6 5 4 2" xfId="19624"/>
    <cellStyle name="Comma 4 6 5 4 20" xfId="19625"/>
    <cellStyle name="Comma 4 6 5 4 21" xfId="19626"/>
    <cellStyle name="Comma 4 6 5 4 22" xfId="19627"/>
    <cellStyle name="Comma 4 6 5 4 3" xfId="19628"/>
    <cellStyle name="Comma 4 6 5 4 4" xfId="19629"/>
    <cellStyle name="Comma 4 6 5 4 5" xfId="19630"/>
    <cellStyle name="Comma 4 6 5 4 6" xfId="19631"/>
    <cellStyle name="Comma 4 6 5 4 7" xfId="19632"/>
    <cellStyle name="Comma 4 6 5 4 8" xfId="19633"/>
    <cellStyle name="Comma 4 6 5 4 9" xfId="19634"/>
    <cellStyle name="Comma 4 6 5 5" xfId="19635"/>
    <cellStyle name="Comma 4 6 5 5 10" xfId="19636"/>
    <cellStyle name="Comma 4 6 5 5 11" xfId="19637"/>
    <cellStyle name="Comma 4 6 5 5 12" xfId="19638"/>
    <cellStyle name="Comma 4 6 5 5 13" xfId="19639"/>
    <cellStyle name="Comma 4 6 5 5 14" xfId="19640"/>
    <cellStyle name="Comma 4 6 5 5 15" xfId="19641"/>
    <cellStyle name="Comma 4 6 5 5 16" xfId="19642"/>
    <cellStyle name="Comma 4 6 5 5 17" xfId="19643"/>
    <cellStyle name="Comma 4 6 5 5 18" xfId="19644"/>
    <cellStyle name="Comma 4 6 5 5 19" xfId="19645"/>
    <cellStyle name="Comma 4 6 5 5 2" xfId="19646"/>
    <cellStyle name="Comma 4 6 5 5 20" xfId="19647"/>
    <cellStyle name="Comma 4 6 5 5 21" xfId="19648"/>
    <cellStyle name="Comma 4 6 5 5 22" xfId="19649"/>
    <cellStyle name="Comma 4 6 5 5 3" xfId="19650"/>
    <cellStyle name="Comma 4 6 5 5 4" xfId="19651"/>
    <cellStyle name="Comma 4 6 5 5 5" xfId="19652"/>
    <cellStyle name="Comma 4 6 5 5 6" xfId="19653"/>
    <cellStyle name="Comma 4 6 5 5 7" xfId="19654"/>
    <cellStyle name="Comma 4 6 5 5 8" xfId="19655"/>
    <cellStyle name="Comma 4 6 5 5 9" xfId="19656"/>
    <cellStyle name="Comma 4 6 5 6" xfId="19657"/>
    <cellStyle name="Comma 4 6 5 6 10" xfId="19658"/>
    <cellStyle name="Comma 4 6 5 6 11" xfId="19659"/>
    <cellStyle name="Comma 4 6 5 6 12" xfId="19660"/>
    <cellStyle name="Comma 4 6 5 6 13" xfId="19661"/>
    <cellStyle name="Comma 4 6 5 6 14" xfId="19662"/>
    <cellStyle name="Comma 4 6 5 6 15" xfId="19663"/>
    <cellStyle name="Comma 4 6 5 6 16" xfId="19664"/>
    <cellStyle name="Comma 4 6 5 6 17" xfId="19665"/>
    <cellStyle name="Comma 4 6 5 6 18" xfId="19666"/>
    <cellStyle name="Comma 4 6 5 6 19" xfId="19667"/>
    <cellStyle name="Comma 4 6 5 6 2" xfId="19668"/>
    <cellStyle name="Comma 4 6 5 6 20" xfId="19669"/>
    <cellStyle name="Comma 4 6 5 6 21" xfId="19670"/>
    <cellStyle name="Comma 4 6 5 6 22" xfId="19671"/>
    <cellStyle name="Comma 4 6 5 6 3" xfId="19672"/>
    <cellStyle name="Comma 4 6 5 6 4" xfId="19673"/>
    <cellStyle name="Comma 4 6 5 6 5" xfId="19674"/>
    <cellStyle name="Comma 4 6 5 6 6" xfId="19675"/>
    <cellStyle name="Comma 4 6 5 6 7" xfId="19676"/>
    <cellStyle name="Comma 4 6 5 6 8" xfId="19677"/>
    <cellStyle name="Comma 4 6 5 6 9" xfId="19678"/>
    <cellStyle name="Comma 4 6 5 7" xfId="19679"/>
    <cellStyle name="Comma 4 6 5 7 10" xfId="19680"/>
    <cellStyle name="Comma 4 6 5 7 11" xfId="19681"/>
    <cellStyle name="Comma 4 6 5 7 12" xfId="19682"/>
    <cellStyle name="Comma 4 6 5 7 13" xfId="19683"/>
    <cellStyle name="Comma 4 6 5 7 14" xfId="19684"/>
    <cellStyle name="Comma 4 6 5 7 15" xfId="19685"/>
    <cellStyle name="Comma 4 6 5 7 16" xfId="19686"/>
    <cellStyle name="Comma 4 6 5 7 17" xfId="19687"/>
    <cellStyle name="Comma 4 6 5 7 18" xfId="19688"/>
    <cellStyle name="Comma 4 6 5 7 19" xfId="19689"/>
    <cellStyle name="Comma 4 6 5 7 2" xfId="19690"/>
    <cellStyle name="Comma 4 6 5 7 20" xfId="19691"/>
    <cellStyle name="Comma 4 6 5 7 21" xfId="19692"/>
    <cellStyle name="Comma 4 6 5 7 22" xfId="19693"/>
    <cellStyle name="Comma 4 6 5 7 3" xfId="19694"/>
    <cellStyle name="Comma 4 6 5 7 4" xfId="19695"/>
    <cellStyle name="Comma 4 6 5 7 5" xfId="19696"/>
    <cellStyle name="Comma 4 6 5 7 6" xfId="19697"/>
    <cellStyle name="Comma 4 6 5 7 7" xfId="19698"/>
    <cellStyle name="Comma 4 6 5 7 8" xfId="19699"/>
    <cellStyle name="Comma 4 6 5 7 9" xfId="19700"/>
    <cellStyle name="Comma 4 6 5 8" xfId="19701"/>
    <cellStyle name="Comma 4 6 5 8 10" xfId="19702"/>
    <cellStyle name="Comma 4 6 5 8 11" xfId="19703"/>
    <cellStyle name="Comma 4 6 5 8 12" xfId="19704"/>
    <cellStyle name="Comma 4 6 5 8 13" xfId="19705"/>
    <cellStyle name="Comma 4 6 5 8 14" xfId="19706"/>
    <cellStyle name="Comma 4 6 5 8 15" xfId="19707"/>
    <cellStyle name="Comma 4 6 5 8 16" xfId="19708"/>
    <cellStyle name="Comma 4 6 5 8 17" xfId="19709"/>
    <cellStyle name="Comma 4 6 5 8 18" xfId="19710"/>
    <cellStyle name="Comma 4 6 5 8 19" xfId="19711"/>
    <cellStyle name="Comma 4 6 5 8 2" xfId="19712"/>
    <cellStyle name="Comma 4 6 5 8 20" xfId="19713"/>
    <cellStyle name="Comma 4 6 5 8 21" xfId="19714"/>
    <cellStyle name="Comma 4 6 5 8 22" xfId="19715"/>
    <cellStyle name="Comma 4 6 5 8 3" xfId="19716"/>
    <cellStyle name="Comma 4 6 5 8 4" xfId="19717"/>
    <cellStyle name="Comma 4 6 5 8 5" xfId="19718"/>
    <cellStyle name="Comma 4 6 5 8 6" xfId="19719"/>
    <cellStyle name="Comma 4 6 5 8 7" xfId="19720"/>
    <cellStyle name="Comma 4 6 5 8 8" xfId="19721"/>
    <cellStyle name="Comma 4 6 5 8 9" xfId="19722"/>
    <cellStyle name="Comma 4 6 5 9" xfId="19723"/>
    <cellStyle name="Comma 4 6 5 9 10" xfId="19724"/>
    <cellStyle name="Comma 4 6 5 9 11" xfId="19725"/>
    <cellStyle name="Comma 4 6 5 9 12" xfId="19726"/>
    <cellStyle name="Comma 4 6 5 9 13" xfId="19727"/>
    <cellStyle name="Comma 4 6 5 9 14" xfId="19728"/>
    <cellStyle name="Comma 4 6 5 9 15" xfId="19729"/>
    <cellStyle name="Comma 4 6 5 9 16" xfId="19730"/>
    <cellStyle name="Comma 4 6 5 9 17" xfId="19731"/>
    <cellStyle name="Comma 4 6 5 9 18" xfId="19732"/>
    <cellStyle name="Comma 4 6 5 9 19" xfId="19733"/>
    <cellStyle name="Comma 4 6 5 9 2" xfId="19734"/>
    <cellStyle name="Comma 4 6 5 9 20" xfId="19735"/>
    <cellStyle name="Comma 4 6 5 9 21" xfId="19736"/>
    <cellStyle name="Comma 4 6 5 9 22" xfId="19737"/>
    <cellStyle name="Comma 4 6 5 9 3" xfId="19738"/>
    <cellStyle name="Comma 4 6 5 9 4" xfId="19739"/>
    <cellStyle name="Comma 4 6 5 9 5" xfId="19740"/>
    <cellStyle name="Comma 4 6 5 9 6" xfId="19741"/>
    <cellStyle name="Comma 4 6 5 9 7" xfId="19742"/>
    <cellStyle name="Comma 4 6 5 9 8" xfId="19743"/>
    <cellStyle name="Comma 4 6 5 9 9" xfId="19744"/>
    <cellStyle name="Comma 4 6 6" xfId="19745"/>
    <cellStyle name="Comma 4 6 6 10" xfId="19746"/>
    <cellStyle name="Comma 4 6 6 10 10" xfId="19747"/>
    <cellStyle name="Comma 4 6 6 10 11" xfId="19748"/>
    <cellStyle name="Comma 4 6 6 10 12" xfId="19749"/>
    <cellStyle name="Comma 4 6 6 10 13" xfId="19750"/>
    <cellStyle name="Comma 4 6 6 10 14" xfId="19751"/>
    <cellStyle name="Comma 4 6 6 10 15" xfId="19752"/>
    <cellStyle name="Comma 4 6 6 10 16" xfId="19753"/>
    <cellStyle name="Comma 4 6 6 10 17" xfId="19754"/>
    <cellStyle name="Comma 4 6 6 10 18" xfId="19755"/>
    <cellStyle name="Comma 4 6 6 10 19" xfId="19756"/>
    <cellStyle name="Comma 4 6 6 10 2" xfId="19757"/>
    <cellStyle name="Comma 4 6 6 10 20" xfId="19758"/>
    <cellStyle name="Comma 4 6 6 10 21" xfId="19759"/>
    <cellStyle name="Comma 4 6 6 10 22" xfId="19760"/>
    <cellStyle name="Comma 4 6 6 10 3" xfId="19761"/>
    <cellStyle name="Comma 4 6 6 10 4" xfId="19762"/>
    <cellStyle name="Comma 4 6 6 10 5" xfId="19763"/>
    <cellStyle name="Comma 4 6 6 10 6" xfId="19764"/>
    <cellStyle name="Comma 4 6 6 10 7" xfId="19765"/>
    <cellStyle name="Comma 4 6 6 10 8" xfId="19766"/>
    <cellStyle name="Comma 4 6 6 10 9" xfId="19767"/>
    <cellStyle name="Comma 4 6 6 11" xfId="19768"/>
    <cellStyle name="Comma 4 6 6 11 10" xfId="19769"/>
    <cellStyle name="Comma 4 6 6 11 11" xfId="19770"/>
    <cellStyle name="Comma 4 6 6 11 12" xfId="19771"/>
    <cellStyle name="Comma 4 6 6 11 13" xfId="19772"/>
    <cellStyle name="Comma 4 6 6 11 14" xfId="19773"/>
    <cellStyle name="Comma 4 6 6 11 15" xfId="19774"/>
    <cellStyle name="Comma 4 6 6 11 16" xfId="19775"/>
    <cellStyle name="Comma 4 6 6 11 17" xfId="19776"/>
    <cellStyle name="Comma 4 6 6 11 18" xfId="19777"/>
    <cellStyle name="Comma 4 6 6 11 19" xfId="19778"/>
    <cellStyle name="Comma 4 6 6 11 2" xfId="19779"/>
    <cellStyle name="Comma 4 6 6 11 20" xfId="19780"/>
    <cellStyle name="Comma 4 6 6 11 21" xfId="19781"/>
    <cellStyle name="Comma 4 6 6 11 22" xfId="19782"/>
    <cellStyle name="Comma 4 6 6 11 3" xfId="19783"/>
    <cellStyle name="Comma 4 6 6 11 4" xfId="19784"/>
    <cellStyle name="Comma 4 6 6 11 5" xfId="19785"/>
    <cellStyle name="Comma 4 6 6 11 6" xfId="19786"/>
    <cellStyle name="Comma 4 6 6 11 7" xfId="19787"/>
    <cellStyle name="Comma 4 6 6 11 8" xfId="19788"/>
    <cellStyle name="Comma 4 6 6 11 9" xfId="19789"/>
    <cellStyle name="Comma 4 6 6 12" xfId="19790"/>
    <cellStyle name="Comma 4 6 6 12 10" xfId="19791"/>
    <cellStyle name="Comma 4 6 6 12 11" xfId="19792"/>
    <cellStyle name="Comma 4 6 6 12 12" xfId="19793"/>
    <cellStyle name="Comma 4 6 6 12 13" xfId="19794"/>
    <cellStyle name="Comma 4 6 6 12 14" xfId="19795"/>
    <cellStyle name="Comma 4 6 6 12 15" xfId="19796"/>
    <cellStyle name="Comma 4 6 6 12 16" xfId="19797"/>
    <cellStyle name="Comma 4 6 6 12 17" xfId="19798"/>
    <cellStyle name="Comma 4 6 6 12 18" xfId="19799"/>
    <cellStyle name="Comma 4 6 6 12 19" xfId="19800"/>
    <cellStyle name="Comma 4 6 6 12 2" xfId="19801"/>
    <cellStyle name="Comma 4 6 6 12 20" xfId="19802"/>
    <cellStyle name="Comma 4 6 6 12 21" xfId="19803"/>
    <cellStyle name="Comma 4 6 6 12 22" xfId="19804"/>
    <cellStyle name="Comma 4 6 6 12 3" xfId="19805"/>
    <cellStyle name="Comma 4 6 6 12 4" xfId="19806"/>
    <cellStyle name="Comma 4 6 6 12 5" xfId="19807"/>
    <cellStyle name="Comma 4 6 6 12 6" xfId="19808"/>
    <cellStyle name="Comma 4 6 6 12 7" xfId="19809"/>
    <cellStyle name="Comma 4 6 6 12 8" xfId="19810"/>
    <cellStyle name="Comma 4 6 6 12 9" xfId="19811"/>
    <cellStyle name="Comma 4 6 6 13" xfId="19812"/>
    <cellStyle name="Comma 4 6 6 14" xfId="19813"/>
    <cellStyle name="Comma 4 6 6 15" xfId="19814"/>
    <cellStyle name="Comma 4 6 6 16" xfId="19815"/>
    <cellStyle name="Comma 4 6 6 17" xfId="19816"/>
    <cellStyle name="Comma 4 6 6 18" xfId="19817"/>
    <cellStyle name="Comma 4 6 6 19" xfId="19818"/>
    <cellStyle name="Comma 4 6 6 2" xfId="19819"/>
    <cellStyle name="Comma 4 6 6 2 10" xfId="19820"/>
    <cellStyle name="Comma 4 6 6 2 11" xfId="19821"/>
    <cellStyle name="Comma 4 6 6 2 12" xfId="19822"/>
    <cellStyle name="Comma 4 6 6 2 13" xfId="19823"/>
    <cellStyle name="Comma 4 6 6 2 14" xfId="19824"/>
    <cellStyle name="Comma 4 6 6 2 15" xfId="19825"/>
    <cellStyle name="Comma 4 6 6 2 16" xfId="19826"/>
    <cellStyle name="Comma 4 6 6 2 17" xfId="19827"/>
    <cellStyle name="Comma 4 6 6 2 18" xfId="19828"/>
    <cellStyle name="Comma 4 6 6 2 19" xfId="19829"/>
    <cellStyle name="Comma 4 6 6 2 2" xfId="19830"/>
    <cellStyle name="Comma 4 6 6 2 20" xfId="19831"/>
    <cellStyle name="Comma 4 6 6 2 21" xfId="19832"/>
    <cellStyle name="Comma 4 6 6 2 22" xfId="19833"/>
    <cellStyle name="Comma 4 6 6 2 3" xfId="19834"/>
    <cellStyle name="Comma 4 6 6 2 4" xfId="19835"/>
    <cellStyle name="Comma 4 6 6 2 5" xfId="19836"/>
    <cellStyle name="Comma 4 6 6 2 6" xfId="19837"/>
    <cellStyle name="Comma 4 6 6 2 7" xfId="19838"/>
    <cellStyle name="Comma 4 6 6 2 8" xfId="19839"/>
    <cellStyle name="Comma 4 6 6 2 9" xfId="19840"/>
    <cellStyle name="Comma 4 6 6 20" xfId="19841"/>
    <cellStyle name="Comma 4 6 6 21" xfId="19842"/>
    <cellStyle name="Comma 4 6 6 22" xfId="19843"/>
    <cellStyle name="Comma 4 6 6 23" xfId="19844"/>
    <cellStyle name="Comma 4 6 6 24" xfId="19845"/>
    <cellStyle name="Comma 4 6 6 25" xfId="19846"/>
    <cellStyle name="Comma 4 6 6 26" xfId="19847"/>
    <cellStyle name="Comma 4 6 6 27" xfId="19848"/>
    <cellStyle name="Comma 4 6 6 28" xfId="19849"/>
    <cellStyle name="Comma 4 6 6 29" xfId="19850"/>
    <cellStyle name="Comma 4 6 6 3" xfId="19851"/>
    <cellStyle name="Comma 4 6 6 3 10" xfId="19852"/>
    <cellStyle name="Comma 4 6 6 3 11" xfId="19853"/>
    <cellStyle name="Comma 4 6 6 3 12" xfId="19854"/>
    <cellStyle name="Comma 4 6 6 3 13" xfId="19855"/>
    <cellStyle name="Comma 4 6 6 3 14" xfId="19856"/>
    <cellStyle name="Comma 4 6 6 3 15" xfId="19857"/>
    <cellStyle name="Comma 4 6 6 3 16" xfId="19858"/>
    <cellStyle name="Comma 4 6 6 3 17" xfId="19859"/>
    <cellStyle name="Comma 4 6 6 3 18" xfId="19860"/>
    <cellStyle name="Comma 4 6 6 3 19" xfId="19861"/>
    <cellStyle name="Comma 4 6 6 3 2" xfId="19862"/>
    <cellStyle name="Comma 4 6 6 3 20" xfId="19863"/>
    <cellStyle name="Comma 4 6 6 3 21" xfId="19864"/>
    <cellStyle name="Comma 4 6 6 3 22" xfId="19865"/>
    <cellStyle name="Comma 4 6 6 3 3" xfId="19866"/>
    <cellStyle name="Comma 4 6 6 3 4" xfId="19867"/>
    <cellStyle name="Comma 4 6 6 3 5" xfId="19868"/>
    <cellStyle name="Comma 4 6 6 3 6" xfId="19869"/>
    <cellStyle name="Comma 4 6 6 3 7" xfId="19870"/>
    <cellStyle name="Comma 4 6 6 3 8" xfId="19871"/>
    <cellStyle name="Comma 4 6 6 3 9" xfId="19872"/>
    <cellStyle name="Comma 4 6 6 30" xfId="19873"/>
    <cellStyle name="Comma 4 6 6 31" xfId="19874"/>
    <cellStyle name="Comma 4 6 6 32" xfId="19875"/>
    <cellStyle name="Comma 4 6 6 33" xfId="19876"/>
    <cellStyle name="Comma 4 6 6 4" xfId="19877"/>
    <cellStyle name="Comma 4 6 6 4 10" xfId="19878"/>
    <cellStyle name="Comma 4 6 6 4 11" xfId="19879"/>
    <cellStyle name="Comma 4 6 6 4 12" xfId="19880"/>
    <cellStyle name="Comma 4 6 6 4 13" xfId="19881"/>
    <cellStyle name="Comma 4 6 6 4 14" xfId="19882"/>
    <cellStyle name="Comma 4 6 6 4 15" xfId="19883"/>
    <cellStyle name="Comma 4 6 6 4 16" xfId="19884"/>
    <cellStyle name="Comma 4 6 6 4 17" xfId="19885"/>
    <cellStyle name="Comma 4 6 6 4 18" xfId="19886"/>
    <cellStyle name="Comma 4 6 6 4 19" xfId="19887"/>
    <cellStyle name="Comma 4 6 6 4 2" xfId="19888"/>
    <cellStyle name="Comma 4 6 6 4 20" xfId="19889"/>
    <cellStyle name="Comma 4 6 6 4 21" xfId="19890"/>
    <cellStyle name="Comma 4 6 6 4 22" xfId="19891"/>
    <cellStyle name="Comma 4 6 6 4 3" xfId="19892"/>
    <cellStyle name="Comma 4 6 6 4 4" xfId="19893"/>
    <cellStyle name="Comma 4 6 6 4 5" xfId="19894"/>
    <cellStyle name="Comma 4 6 6 4 6" xfId="19895"/>
    <cellStyle name="Comma 4 6 6 4 7" xfId="19896"/>
    <cellStyle name="Comma 4 6 6 4 8" xfId="19897"/>
    <cellStyle name="Comma 4 6 6 4 9" xfId="19898"/>
    <cellStyle name="Comma 4 6 6 5" xfId="19899"/>
    <cellStyle name="Comma 4 6 6 5 10" xfId="19900"/>
    <cellStyle name="Comma 4 6 6 5 11" xfId="19901"/>
    <cellStyle name="Comma 4 6 6 5 12" xfId="19902"/>
    <cellStyle name="Comma 4 6 6 5 13" xfId="19903"/>
    <cellStyle name="Comma 4 6 6 5 14" xfId="19904"/>
    <cellStyle name="Comma 4 6 6 5 15" xfId="19905"/>
    <cellStyle name="Comma 4 6 6 5 16" xfId="19906"/>
    <cellStyle name="Comma 4 6 6 5 17" xfId="19907"/>
    <cellStyle name="Comma 4 6 6 5 18" xfId="19908"/>
    <cellStyle name="Comma 4 6 6 5 19" xfId="19909"/>
    <cellStyle name="Comma 4 6 6 5 2" xfId="19910"/>
    <cellStyle name="Comma 4 6 6 5 20" xfId="19911"/>
    <cellStyle name="Comma 4 6 6 5 21" xfId="19912"/>
    <cellStyle name="Comma 4 6 6 5 22" xfId="19913"/>
    <cellStyle name="Comma 4 6 6 5 3" xfId="19914"/>
    <cellStyle name="Comma 4 6 6 5 4" xfId="19915"/>
    <cellStyle name="Comma 4 6 6 5 5" xfId="19916"/>
    <cellStyle name="Comma 4 6 6 5 6" xfId="19917"/>
    <cellStyle name="Comma 4 6 6 5 7" xfId="19918"/>
    <cellStyle name="Comma 4 6 6 5 8" xfId="19919"/>
    <cellStyle name="Comma 4 6 6 5 9" xfId="19920"/>
    <cellStyle name="Comma 4 6 6 6" xfId="19921"/>
    <cellStyle name="Comma 4 6 6 6 10" xfId="19922"/>
    <cellStyle name="Comma 4 6 6 6 11" xfId="19923"/>
    <cellStyle name="Comma 4 6 6 6 12" xfId="19924"/>
    <cellStyle name="Comma 4 6 6 6 13" xfId="19925"/>
    <cellStyle name="Comma 4 6 6 6 14" xfId="19926"/>
    <cellStyle name="Comma 4 6 6 6 15" xfId="19927"/>
    <cellStyle name="Comma 4 6 6 6 16" xfId="19928"/>
    <cellStyle name="Comma 4 6 6 6 17" xfId="19929"/>
    <cellStyle name="Comma 4 6 6 6 18" xfId="19930"/>
    <cellStyle name="Comma 4 6 6 6 19" xfId="19931"/>
    <cellStyle name="Comma 4 6 6 6 2" xfId="19932"/>
    <cellStyle name="Comma 4 6 6 6 20" xfId="19933"/>
    <cellStyle name="Comma 4 6 6 6 21" xfId="19934"/>
    <cellStyle name="Comma 4 6 6 6 22" xfId="19935"/>
    <cellStyle name="Comma 4 6 6 6 3" xfId="19936"/>
    <cellStyle name="Comma 4 6 6 6 4" xfId="19937"/>
    <cellStyle name="Comma 4 6 6 6 5" xfId="19938"/>
    <cellStyle name="Comma 4 6 6 6 6" xfId="19939"/>
    <cellStyle name="Comma 4 6 6 6 7" xfId="19940"/>
    <cellStyle name="Comma 4 6 6 6 8" xfId="19941"/>
    <cellStyle name="Comma 4 6 6 6 9" xfId="19942"/>
    <cellStyle name="Comma 4 6 6 7" xfId="19943"/>
    <cellStyle name="Comma 4 6 6 7 10" xfId="19944"/>
    <cellStyle name="Comma 4 6 6 7 11" xfId="19945"/>
    <cellStyle name="Comma 4 6 6 7 12" xfId="19946"/>
    <cellStyle name="Comma 4 6 6 7 13" xfId="19947"/>
    <cellStyle name="Comma 4 6 6 7 14" xfId="19948"/>
    <cellStyle name="Comma 4 6 6 7 15" xfId="19949"/>
    <cellStyle name="Comma 4 6 6 7 16" xfId="19950"/>
    <cellStyle name="Comma 4 6 6 7 17" xfId="19951"/>
    <cellStyle name="Comma 4 6 6 7 18" xfId="19952"/>
    <cellStyle name="Comma 4 6 6 7 19" xfId="19953"/>
    <cellStyle name="Comma 4 6 6 7 2" xfId="19954"/>
    <cellStyle name="Comma 4 6 6 7 20" xfId="19955"/>
    <cellStyle name="Comma 4 6 6 7 21" xfId="19956"/>
    <cellStyle name="Comma 4 6 6 7 22" xfId="19957"/>
    <cellStyle name="Comma 4 6 6 7 3" xfId="19958"/>
    <cellStyle name="Comma 4 6 6 7 4" xfId="19959"/>
    <cellStyle name="Comma 4 6 6 7 5" xfId="19960"/>
    <cellStyle name="Comma 4 6 6 7 6" xfId="19961"/>
    <cellStyle name="Comma 4 6 6 7 7" xfId="19962"/>
    <cellStyle name="Comma 4 6 6 7 8" xfId="19963"/>
    <cellStyle name="Comma 4 6 6 7 9" xfId="19964"/>
    <cellStyle name="Comma 4 6 6 8" xfId="19965"/>
    <cellStyle name="Comma 4 6 6 8 10" xfId="19966"/>
    <cellStyle name="Comma 4 6 6 8 11" xfId="19967"/>
    <cellStyle name="Comma 4 6 6 8 12" xfId="19968"/>
    <cellStyle name="Comma 4 6 6 8 13" xfId="19969"/>
    <cellStyle name="Comma 4 6 6 8 14" xfId="19970"/>
    <cellStyle name="Comma 4 6 6 8 15" xfId="19971"/>
    <cellStyle name="Comma 4 6 6 8 16" xfId="19972"/>
    <cellStyle name="Comma 4 6 6 8 17" xfId="19973"/>
    <cellStyle name="Comma 4 6 6 8 18" xfId="19974"/>
    <cellStyle name="Comma 4 6 6 8 19" xfId="19975"/>
    <cellStyle name="Comma 4 6 6 8 2" xfId="19976"/>
    <cellStyle name="Comma 4 6 6 8 20" xfId="19977"/>
    <cellStyle name="Comma 4 6 6 8 21" xfId="19978"/>
    <cellStyle name="Comma 4 6 6 8 22" xfId="19979"/>
    <cellStyle name="Comma 4 6 6 8 3" xfId="19980"/>
    <cellStyle name="Comma 4 6 6 8 4" xfId="19981"/>
    <cellStyle name="Comma 4 6 6 8 5" xfId="19982"/>
    <cellStyle name="Comma 4 6 6 8 6" xfId="19983"/>
    <cellStyle name="Comma 4 6 6 8 7" xfId="19984"/>
    <cellStyle name="Comma 4 6 6 8 8" xfId="19985"/>
    <cellStyle name="Comma 4 6 6 8 9" xfId="19986"/>
    <cellStyle name="Comma 4 6 6 9" xfId="19987"/>
    <cellStyle name="Comma 4 6 6 9 10" xfId="19988"/>
    <cellStyle name="Comma 4 6 6 9 11" xfId="19989"/>
    <cellStyle name="Comma 4 6 6 9 12" xfId="19990"/>
    <cellStyle name="Comma 4 6 6 9 13" xfId="19991"/>
    <cellStyle name="Comma 4 6 6 9 14" xfId="19992"/>
    <cellStyle name="Comma 4 6 6 9 15" xfId="19993"/>
    <cellStyle name="Comma 4 6 6 9 16" xfId="19994"/>
    <cellStyle name="Comma 4 6 6 9 17" xfId="19995"/>
    <cellStyle name="Comma 4 6 6 9 18" xfId="19996"/>
    <cellStyle name="Comma 4 6 6 9 19" xfId="19997"/>
    <cellStyle name="Comma 4 6 6 9 2" xfId="19998"/>
    <cellStyle name="Comma 4 6 6 9 20" xfId="19999"/>
    <cellStyle name="Comma 4 6 6 9 21" xfId="20000"/>
    <cellStyle name="Comma 4 6 6 9 22" xfId="20001"/>
    <cellStyle name="Comma 4 6 6 9 3" xfId="20002"/>
    <cellStyle name="Comma 4 6 6 9 4" xfId="20003"/>
    <cellStyle name="Comma 4 6 6 9 5" xfId="20004"/>
    <cellStyle name="Comma 4 6 6 9 6" xfId="20005"/>
    <cellStyle name="Comma 4 6 6 9 7" xfId="20006"/>
    <cellStyle name="Comma 4 6 6 9 8" xfId="20007"/>
    <cellStyle name="Comma 4 6 6 9 9" xfId="20008"/>
    <cellStyle name="Comma 4 6 7" xfId="20009"/>
    <cellStyle name="Comma 4 6 8" xfId="20010"/>
    <cellStyle name="Comma 4 6 9" xfId="20011"/>
    <cellStyle name="Comma 4 7" xfId="20012"/>
    <cellStyle name="Comma 4 7 10" xfId="20013"/>
    <cellStyle name="Comma 4 7 10 10" xfId="20014"/>
    <cellStyle name="Comma 4 7 10 11" xfId="20015"/>
    <cellStyle name="Comma 4 7 10 12" xfId="20016"/>
    <cellStyle name="Comma 4 7 10 13" xfId="20017"/>
    <cellStyle name="Comma 4 7 10 14" xfId="20018"/>
    <cellStyle name="Comma 4 7 10 15" xfId="20019"/>
    <cellStyle name="Comma 4 7 10 16" xfId="20020"/>
    <cellStyle name="Comma 4 7 10 17" xfId="20021"/>
    <cellStyle name="Comma 4 7 10 18" xfId="20022"/>
    <cellStyle name="Comma 4 7 10 19" xfId="20023"/>
    <cellStyle name="Comma 4 7 10 2" xfId="20024"/>
    <cellStyle name="Comma 4 7 10 20" xfId="20025"/>
    <cellStyle name="Comma 4 7 10 21" xfId="20026"/>
    <cellStyle name="Comma 4 7 10 22" xfId="20027"/>
    <cellStyle name="Comma 4 7 10 3" xfId="20028"/>
    <cellStyle name="Comma 4 7 10 4" xfId="20029"/>
    <cellStyle name="Comma 4 7 10 5" xfId="20030"/>
    <cellStyle name="Comma 4 7 10 6" xfId="20031"/>
    <cellStyle name="Comma 4 7 10 7" xfId="20032"/>
    <cellStyle name="Comma 4 7 10 8" xfId="20033"/>
    <cellStyle name="Comma 4 7 10 9" xfId="20034"/>
    <cellStyle name="Comma 4 7 11" xfId="20035"/>
    <cellStyle name="Comma 4 7 11 10" xfId="20036"/>
    <cellStyle name="Comma 4 7 11 11" xfId="20037"/>
    <cellStyle name="Comma 4 7 11 12" xfId="20038"/>
    <cellStyle name="Comma 4 7 11 13" xfId="20039"/>
    <cellStyle name="Comma 4 7 11 14" xfId="20040"/>
    <cellStyle name="Comma 4 7 11 15" xfId="20041"/>
    <cellStyle name="Comma 4 7 11 16" xfId="20042"/>
    <cellStyle name="Comma 4 7 11 17" xfId="20043"/>
    <cellStyle name="Comma 4 7 11 18" xfId="20044"/>
    <cellStyle name="Comma 4 7 11 19" xfId="20045"/>
    <cellStyle name="Comma 4 7 11 2" xfId="20046"/>
    <cellStyle name="Comma 4 7 11 20" xfId="20047"/>
    <cellStyle name="Comma 4 7 11 21" xfId="20048"/>
    <cellStyle name="Comma 4 7 11 22" xfId="20049"/>
    <cellStyle name="Comma 4 7 11 3" xfId="20050"/>
    <cellStyle name="Comma 4 7 11 4" xfId="20051"/>
    <cellStyle name="Comma 4 7 11 5" xfId="20052"/>
    <cellStyle name="Comma 4 7 11 6" xfId="20053"/>
    <cellStyle name="Comma 4 7 11 7" xfId="20054"/>
    <cellStyle name="Comma 4 7 11 8" xfId="20055"/>
    <cellStyle name="Comma 4 7 11 9" xfId="20056"/>
    <cellStyle name="Comma 4 7 12" xfId="20057"/>
    <cellStyle name="Comma 4 7 12 10" xfId="20058"/>
    <cellStyle name="Comma 4 7 12 11" xfId="20059"/>
    <cellStyle name="Comma 4 7 12 12" xfId="20060"/>
    <cellStyle name="Comma 4 7 12 13" xfId="20061"/>
    <cellStyle name="Comma 4 7 12 14" xfId="20062"/>
    <cellStyle name="Comma 4 7 12 15" xfId="20063"/>
    <cellStyle name="Comma 4 7 12 16" xfId="20064"/>
    <cellStyle name="Comma 4 7 12 17" xfId="20065"/>
    <cellStyle name="Comma 4 7 12 18" xfId="20066"/>
    <cellStyle name="Comma 4 7 12 19" xfId="20067"/>
    <cellStyle name="Comma 4 7 12 2" xfId="20068"/>
    <cellStyle name="Comma 4 7 12 20" xfId="20069"/>
    <cellStyle name="Comma 4 7 12 21" xfId="20070"/>
    <cellStyle name="Comma 4 7 12 22" xfId="20071"/>
    <cellStyle name="Comma 4 7 12 3" xfId="20072"/>
    <cellStyle name="Comma 4 7 12 4" xfId="20073"/>
    <cellStyle name="Comma 4 7 12 5" xfId="20074"/>
    <cellStyle name="Comma 4 7 12 6" xfId="20075"/>
    <cellStyle name="Comma 4 7 12 7" xfId="20076"/>
    <cellStyle name="Comma 4 7 12 8" xfId="20077"/>
    <cellStyle name="Comma 4 7 12 9" xfId="20078"/>
    <cellStyle name="Comma 4 7 13" xfId="20079"/>
    <cellStyle name="Comma 4 7 13 10" xfId="20080"/>
    <cellStyle name="Comma 4 7 13 11" xfId="20081"/>
    <cellStyle name="Comma 4 7 13 12" xfId="20082"/>
    <cellStyle name="Comma 4 7 13 13" xfId="20083"/>
    <cellStyle name="Comma 4 7 13 14" xfId="20084"/>
    <cellStyle name="Comma 4 7 13 15" xfId="20085"/>
    <cellStyle name="Comma 4 7 13 16" xfId="20086"/>
    <cellStyle name="Comma 4 7 13 17" xfId="20087"/>
    <cellStyle name="Comma 4 7 13 18" xfId="20088"/>
    <cellStyle name="Comma 4 7 13 19" xfId="20089"/>
    <cellStyle name="Comma 4 7 13 2" xfId="20090"/>
    <cellStyle name="Comma 4 7 13 20" xfId="20091"/>
    <cellStyle name="Comma 4 7 13 21" xfId="20092"/>
    <cellStyle name="Comma 4 7 13 22" xfId="20093"/>
    <cellStyle name="Comma 4 7 13 3" xfId="20094"/>
    <cellStyle name="Comma 4 7 13 4" xfId="20095"/>
    <cellStyle name="Comma 4 7 13 5" xfId="20096"/>
    <cellStyle name="Comma 4 7 13 6" xfId="20097"/>
    <cellStyle name="Comma 4 7 13 7" xfId="20098"/>
    <cellStyle name="Comma 4 7 13 8" xfId="20099"/>
    <cellStyle name="Comma 4 7 13 9" xfId="20100"/>
    <cellStyle name="Comma 4 7 14" xfId="20101"/>
    <cellStyle name="Comma 4 7 14 10" xfId="20102"/>
    <cellStyle name="Comma 4 7 14 11" xfId="20103"/>
    <cellStyle name="Comma 4 7 14 12" xfId="20104"/>
    <cellStyle name="Comma 4 7 14 13" xfId="20105"/>
    <cellStyle name="Comma 4 7 14 14" xfId="20106"/>
    <cellStyle name="Comma 4 7 14 15" xfId="20107"/>
    <cellStyle name="Comma 4 7 14 16" xfId="20108"/>
    <cellStyle name="Comma 4 7 14 17" xfId="20109"/>
    <cellStyle name="Comma 4 7 14 18" xfId="20110"/>
    <cellStyle name="Comma 4 7 14 19" xfId="20111"/>
    <cellStyle name="Comma 4 7 14 2" xfId="20112"/>
    <cellStyle name="Comma 4 7 14 20" xfId="20113"/>
    <cellStyle name="Comma 4 7 14 21" xfId="20114"/>
    <cellStyle name="Comma 4 7 14 22" xfId="20115"/>
    <cellStyle name="Comma 4 7 14 3" xfId="20116"/>
    <cellStyle name="Comma 4 7 14 4" xfId="20117"/>
    <cellStyle name="Comma 4 7 14 5" xfId="20118"/>
    <cellStyle name="Comma 4 7 14 6" xfId="20119"/>
    <cellStyle name="Comma 4 7 14 7" xfId="20120"/>
    <cellStyle name="Comma 4 7 14 8" xfId="20121"/>
    <cellStyle name="Comma 4 7 14 9" xfId="20122"/>
    <cellStyle name="Comma 4 7 15" xfId="20123"/>
    <cellStyle name="Comma 4 7 15 10" xfId="20124"/>
    <cellStyle name="Comma 4 7 15 11" xfId="20125"/>
    <cellStyle name="Comma 4 7 15 12" xfId="20126"/>
    <cellStyle name="Comma 4 7 15 13" xfId="20127"/>
    <cellStyle name="Comma 4 7 15 14" xfId="20128"/>
    <cellStyle name="Comma 4 7 15 15" xfId="20129"/>
    <cellStyle name="Comma 4 7 15 16" xfId="20130"/>
    <cellStyle name="Comma 4 7 15 17" xfId="20131"/>
    <cellStyle name="Comma 4 7 15 18" xfId="20132"/>
    <cellStyle name="Comma 4 7 15 19" xfId="20133"/>
    <cellStyle name="Comma 4 7 15 2" xfId="20134"/>
    <cellStyle name="Comma 4 7 15 20" xfId="20135"/>
    <cellStyle name="Comma 4 7 15 21" xfId="20136"/>
    <cellStyle name="Comma 4 7 15 22" xfId="20137"/>
    <cellStyle name="Comma 4 7 15 3" xfId="20138"/>
    <cellStyle name="Comma 4 7 15 4" xfId="20139"/>
    <cellStyle name="Comma 4 7 15 5" xfId="20140"/>
    <cellStyle name="Comma 4 7 15 6" xfId="20141"/>
    <cellStyle name="Comma 4 7 15 7" xfId="20142"/>
    <cellStyle name="Comma 4 7 15 8" xfId="20143"/>
    <cellStyle name="Comma 4 7 15 9" xfId="20144"/>
    <cellStyle name="Comma 4 7 16" xfId="20145"/>
    <cellStyle name="Comma 4 7 16 10" xfId="20146"/>
    <cellStyle name="Comma 4 7 16 11" xfId="20147"/>
    <cellStyle name="Comma 4 7 16 12" xfId="20148"/>
    <cellStyle name="Comma 4 7 16 13" xfId="20149"/>
    <cellStyle name="Comma 4 7 16 14" xfId="20150"/>
    <cellStyle name="Comma 4 7 16 15" xfId="20151"/>
    <cellStyle name="Comma 4 7 16 16" xfId="20152"/>
    <cellStyle name="Comma 4 7 16 17" xfId="20153"/>
    <cellStyle name="Comma 4 7 16 18" xfId="20154"/>
    <cellStyle name="Comma 4 7 16 19" xfId="20155"/>
    <cellStyle name="Comma 4 7 16 2" xfId="20156"/>
    <cellStyle name="Comma 4 7 16 20" xfId="20157"/>
    <cellStyle name="Comma 4 7 16 21" xfId="20158"/>
    <cellStyle name="Comma 4 7 16 22" xfId="20159"/>
    <cellStyle name="Comma 4 7 16 3" xfId="20160"/>
    <cellStyle name="Comma 4 7 16 4" xfId="20161"/>
    <cellStyle name="Comma 4 7 16 5" xfId="20162"/>
    <cellStyle name="Comma 4 7 16 6" xfId="20163"/>
    <cellStyle name="Comma 4 7 16 7" xfId="20164"/>
    <cellStyle name="Comma 4 7 16 8" xfId="20165"/>
    <cellStyle name="Comma 4 7 16 9" xfId="20166"/>
    <cellStyle name="Comma 4 7 17" xfId="20167"/>
    <cellStyle name="Comma 4 7 17 10" xfId="20168"/>
    <cellStyle name="Comma 4 7 17 11" xfId="20169"/>
    <cellStyle name="Comma 4 7 17 12" xfId="20170"/>
    <cellStyle name="Comma 4 7 17 13" xfId="20171"/>
    <cellStyle name="Comma 4 7 17 14" xfId="20172"/>
    <cellStyle name="Comma 4 7 17 15" xfId="20173"/>
    <cellStyle name="Comma 4 7 17 16" xfId="20174"/>
    <cellStyle name="Comma 4 7 17 17" xfId="20175"/>
    <cellStyle name="Comma 4 7 17 18" xfId="20176"/>
    <cellStyle name="Comma 4 7 17 19" xfId="20177"/>
    <cellStyle name="Comma 4 7 17 2" xfId="20178"/>
    <cellStyle name="Comma 4 7 17 20" xfId="20179"/>
    <cellStyle name="Comma 4 7 17 21" xfId="20180"/>
    <cellStyle name="Comma 4 7 17 22" xfId="20181"/>
    <cellStyle name="Comma 4 7 17 3" xfId="20182"/>
    <cellStyle name="Comma 4 7 17 4" xfId="20183"/>
    <cellStyle name="Comma 4 7 17 5" xfId="20184"/>
    <cellStyle name="Comma 4 7 17 6" xfId="20185"/>
    <cellStyle name="Comma 4 7 17 7" xfId="20186"/>
    <cellStyle name="Comma 4 7 17 8" xfId="20187"/>
    <cellStyle name="Comma 4 7 17 9" xfId="20188"/>
    <cellStyle name="Comma 4 7 18" xfId="20189"/>
    <cellStyle name="Comma 4 7 18 10" xfId="20190"/>
    <cellStyle name="Comma 4 7 18 11" xfId="20191"/>
    <cellStyle name="Comma 4 7 18 12" xfId="20192"/>
    <cellStyle name="Comma 4 7 18 13" xfId="20193"/>
    <cellStyle name="Comma 4 7 18 14" xfId="20194"/>
    <cellStyle name="Comma 4 7 18 15" xfId="20195"/>
    <cellStyle name="Comma 4 7 18 16" xfId="20196"/>
    <cellStyle name="Comma 4 7 18 17" xfId="20197"/>
    <cellStyle name="Comma 4 7 18 18" xfId="20198"/>
    <cellStyle name="Comma 4 7 18 19" xfId="20199"/>
    <cellStyle name="Comma 4 7 18 2" xfId="20200"/>
    <cellStyle name="Comma 4 7 18 20" xfId="20201"/>
    <cellStyle name="Comma 4 7 18 21" xfId="20202"/>
    <cellStyle name="Comma 4 7 18 22" xfId="20203"/>
    <cellStyle name="Comma 4 7 18 3" xfId="20204"/>
    <cellStyle name="Comma 4 7 18 4" xfId="20205"/>
    <cellStyle name="Comma 4 7 18 5" xfId="20206"/>
    <cellStyle name="Comma 4 7 18 6" xfId="20207"/>
    <cellStyle name="Comma 4 7 18 7" xfId="20208"/>
    <cellStyle name="Comma 4 7 18 8" xfId="20209"/>
    <cellStyle name="Comma 4 7 18 9" xfId="20210"/>
    <cellStyle name="Comma 4 7 19" xfId="20211"/>
    <cellStyle name="Comma 4 7 19 10" xfId="20212"/>
    <cellStyle name="Comma 4 7 19 11" xfId="20213"/>
    <cellStyle name="Comma 4 7 19 12" xfId="20214"/>
    <cellStyle name="Comma 4 7 19 13" xfId="20215"/>
    <cellStyle name="Comma 4 7 19 14" xfId="20216"/>
    <cellStyle name="Comma 4 7 19 15" xfId="20217"/>
    <cellStyle name="Comma 4 7 19 16" xfId="20218"/>
    <cellStyle name="Comma 4 7 19 17" xfId="20219"/>
    <cellStyle name="Comma 4 7 19 18" xfId="20220"/>
    <cellStyle name="Comma 4 7 19 19" xfId="20221"/>
    <cellStyle name="Comma 4 7 19 2" xfId="20222"/>
    <cellStyle name="Comma 4 7 19 20" xfId="20223"/>
    <cellStyle name="Comma 4 7 19 21" xfId="20224"/>
    <cellStyle name="Comma 4 7 19 22" xfId="20225"/>
    <cellStyle name="Comma 4 7 19 3" xfId="20226"/>
    <cellStyle name="Comma 4 7 19 4" xfId="20227"/>
    <cellStyle name="Comma 4 7 19 5" xfId="20228"/>
    <cellStyle name="Comma 4 7 19 6" xfId="20229"/>
    <cellStyle name="Comma 4 7 19 7" xfId="20230"/>
    <cellStyle name="Comma 4 7 19 8" xfId="20231"/>
    <cellStyle name="Comma 4 7 19 9" xfId="20232"/>
    <cellStyle name="Comma 4 7 2" xfId="20233"/>
    <cellStyle name="Comma 4 7 2 10" xfId="20234"/>
    <cellStyle name="Comma 4 7 2 11" xfId="20235"/>
    <cellStyle name="Comma 4 7 2 12" xfId="20236"/>
    <cellStyle name="Comma 4 7 2 13" xfId="20237"/>
    <cellStyle name="Comma 4 7 2 14" xfId="20238"/>
    <cellStyle name="Comma 4 7 2 15" xfId="20239"/>
    <cellStyle name="Comma 4 7 2 16" xfId="20240"/>
    <cellStyle name="Comma 4 7 2 17" xfId="20241"/>
    <cellStyle name="Comma 4 7 2 18" xfId="20242"/>
    <cellStyle name="Comma 4 7 2 19" xfId="20243"/>
    <cellStyle name="Comma 4 7 2 2" xfId="20244"/>
    <cellStyle name="Comma 4 7 2 20" xfId="20245"/>
    <cellStyle name="Comma 4 7 2 21" xfId="20246"/>
    <cellStyle name="Comma 4 7 2 22" xfId="20247"/>
    <cellStyle name="Comma 4 7 2 23" xfId="20248"/>
    <cellStyle name="Comma 4 7 2 24" xfId="20249"/>
    <cellStyle name="Comma 4 7 2 25" xfId="20250"/>
    <cellStyle name="Comma 4 7 2 26" xfId="20251"/>
    <cellStyle name="Comma 4 7 2 27" xfId="20252"/>
    <cellStyle name="Comma 4 7 2 28" xfId="20253"/>
    <cellStyle name="Comma 4 7 2 29" xfId="20254"/>
    <cellStyle name="Comma 4 7 2 3" xfId="20255"/>
    <cellStyle name="Comma 4 7 2 30" xfId="20256"/>
    <cellStyle name="Comma 4 7 2 31" xfId="20257"/>
    <cellStyle name="Comma 4 7 2 32" xfId="20258"/>
    <cellStyle name="Comma 4 7 2 33" xfId="20259"/>
    <cellStyle name="Comma 4 7 2 34" xfId="20260"/>
    <cellStyle name="Comma 4 7 2 35" xfId="20261"/>
    <cellStyle name="Comma 4 7 2 36" xfId="20262"/>
    <cellStyle name="Comma 4 7 2 37" xfId="20263"/>
    <cellStyle name="Comma 4 7 2 38" xfId="20264"/>
    <cellStyle name="Comma 4 7 2 39" xfId="20265"/>
    <cellStyle name="Comma 4 7 2 4" xfId="20266"/>
    <cellStyle name="Comma 4 7 2 40" xfId="20267"/>
    <cellStyle name="Comma 4 7 2 5" xfId="20268"/>
    <cellStyle name="Comma 4 7 2 6" xfId="20269"/>
    <cellStyle name="Comma 4 7 2 7" xfId="20270"/>
    <cellStyle name="Comma 4 7 2 8" xfId="20271"/>
    <cellStyle name="Comma 4 7 2 9" xfId="20272"/>
    <cellStyle name="Comma 4 7 20" xfId="20273"/>
    <cellStyle name="Comma 4 7 21" xfId="20274"/>
    <cellStyle name="Comma 4 7 22" xfId="20275"/>
    <cellStyle name="Comma 4 7 23" xfId="20276"/>
    <cellStyle name="Comma 4 7 24" xfId="20277"/>
    <cellStyle name="Comma 4 7 25" xfId="20278"/>
    <cellStyle name="Comma 4 7 26" xfId="20279"/>
    <cellStyle name="Comma 4 7 27" xfId="20280"/>
    <cellStyle name="Comma 4 7 28" xfId="20281"/>
    <cellStyle name="Comma 4 7 29" xfId="20282"/>
    <cellStyle name="Comma 4 7 3" xfId="20283"/>
    <cellStyle name="Comma 4 7 30" xfId="20284"/>
    <cellStyle name="Comma 4 7 31" xfId="20285"/>
    <cellStyle name="Comma 4 7 32" xfId="20286"/>
    <cellStyle name="Comma 4 7 33" xfId="20287"/>
    <cellStyle name="Comma 4 7 34" xfId="20288"/>
    <cellStyle name="Comma 4 7 35" xfId="20289"/>
    <cellStyle name="Comma 4 7 36" xfId="20290"/>
    <cellStyle name="Comma 4 7 37" xfId="20291"/>
    <cellStyle name="Comma 4 7 38" xfId="20292"/>
    <cellStyle name="Comma 4 7 39" xfId="20293"/>
    <cellStyle name="Comma 4 7 4" xfId="20294"/>
    <cellStyle name="Comma 4 7 40" xfId="20295"/>
    <cellStyle name="Comma 4 7 5" xfId="20296"/>
    <cellStyle name="Comma 4 7 6" xfId="20297"/>
    <cellStyle name="Comma 4 7 7" xfId="20298"/>
    <cellStyle name="Comma 4 7 8" xfId="20299"/>
    <cellStyle name="Comma 4 7 9" xfId="20300"/>
    <cellStyle name="Comma 4 7 9 10" xfId="20301"/>
    <cellStyle name="Comma 4 7 9 11" xfId="20302"/>
    <cellStyle name="Comma 4 7 9 12" xfId="20303"/>
    <cellStyle name="Comma 4 7 9 13" xfId="20304"/>
    <cellStyle name="Comma 4 7 9 14" xfId="20305"/>
    <cellStyle name="Comma 4 7 9 15" xfId="20306"/>
    <cellStyle name="Comma 4 7 9 16" xfId="20307"/>
    <cellStyle name="Comma 4 7 9 17" xfId="20308"/>
    <cellStyle name="Comma 4 7 9 18" xfId="20309"/>
    <cellStyle name="Comma 4 7 9 19" xfId="20310"/>
    <cellStyle name="Comma 4 7 9 2" xfId="20311"/>
    <cellStyle name="Comma 4 7 9 20" xfId="20312"/>
    <cellStyle name="Comma 4 7 9 21" xfId="20313"/>
    <cellStyle name="Comma 4 7 9 22" xfId="20314"/>
    <cellStyle name="Comma 4 7 9 3" xfId="20315"/>
    <cellStyle name="Comma 4 7 9 4" xfId="20316"/>
    <cellStyle name="Comma 4 7 9 5" xfId="20317"/>
    <cellStyle name="Comma 4 7 9 6" xfId="20318"/>
    <cellStyle name="Comma 4 7 9 7" xfId="20319"/>
    <cellStyle name="Comma 4 7 9 8" xfId="20320"/>
    <cellStyle name="Comma 4 7 9 9" xfId="20321"/>
    <cellStyle name="Comma 4 8" xfId="20322"/>
    <cellStyle name="Comma 4 9" xfId="20323"/>
    <cellStyle name="Comma 40" xfId="20324"/>
    <cellStyle name="Comma 40 10" xfId="20325"/>
    <cellStyle name="Comma 40 11" xfId="20326"/>
    <cellStyle name="Comma 40 12" xfId="20327"/>
    <cellStyle name="Comma 40 13" xfId="20328"/>
    <cellStyle name="Comma 40 14" xfId="20329"/>
    <cellStyle name="Comma 40 15" xfId="20330"/>
    <cellStyle name="Comma 40 16" xfId="20331"/>
    <cellStyle name="Comma 40 17" xfId="20332"/>
    <cellStyle name="Comma 40 18" xfId="20333"/>
    <cellStyle name="Comma 40 19" xfId="20334"/>
    <cellStyle name="Comma 40 2" xfId="20335"/>
    <cellStyle name="Comma 40 20" xfId="20336"/>
    <cellStyle name="Comma 40 21" xfId="20337"/>
    <cellStyle name="Comma 40 22" xfId="20338"/>
    <cellStyle name="Comma 40 3" xfId="20339"/>
    <cellStyle name="Comma 40 4" xfId="20340"/>
    <cellStyle name="Comma 40 5" xfId="20341"/>
    <cellStyle name="Comma 40 6" xfId="20342"/>
    <cellStyle name="Comma 40 7" xfId="20343"/>
    <cellStyle name="Comma 40 8" xfId="20344"/>
    <cellStyle name="Comma 40 9" xfId="20345"/>
    <cellStyle name="Comma 41" xfId="20346"/>
    <cellStyle name="Comma 41 10" xfId="20347"/>
    <cellStyle name="Comma 41 11" xfId="20348"/>
    <cellStyle name="Comma 41 12" xfId="20349"/>
    <cellStyle name="Comma 41 13" xfId="20350"/>
    <cellStyle name="Comma 41 14" xfId="20351"/>
    <cellStyle name="Comma 41 15" xfId="20352"/>
    <cellStyle name="Comma 41 16" xfId="20353"/>
    <cellStyle name="Comma 41 17" xfId="20354"/>
    <cellStyle name="Comma 41 18" xfId="20355"/>
    <cellStyle name="Comma 41 19" xfId="20356"/>
    <cellStyle name="Comma 41 2" xfId="20357"/>
    <cellStyle name="Comma 41 20" xfId="20358"/>
    <cellStyle name="Comma 41 21" xfId="20359"/>
    <cellStyle name="Comma 41 22" xfId="20360"/>
    <cellStyle name="Comma 41 3" xfId="20361"/>
    <cellStyle name="Comma 41 4" xfId="20362"/>
    <cellStyle name="Comma 41 5" xfId="20363"/>
    <cellStyle name="Comma 41 6" xfId="20364"/>
    <cellStyle name="Comma 41 7" xfId="20365"/>
    <cellStyle name="Comma 41 8" xfId="20366"/>
    <cellStyle name="Comma 41 9" xfId="20367"/>
    <cellStyle name="Comma 42" xfId="20368"/>
    <cellStyle name="Comma 42 10" xfId="20369"/>
    <cellStyle name="Comma 42 11" xfId="20370"/>
    <cellStyle name="Comma 42 12" xfId="20371"/>
    <cellStyle name="Comma 42 13" xfId="20372"/>
    <cellStyle name="Comma 42 14" xfId="20373"/>
    <cellStyle name="Comma 42 15" xfId="20374"/>
    <cellStyle name="Comma 42 16" xfId="20375"/>
    <cellStyle name="Comma 42 17" xfId="20376"/>
    <cellStyle name="Comma 42 18" xfId="20377"/>
    <cellStyle name="Comma 42 19" xfId="20378"/>
    <cellStyle name="Comma 42 2" xfId="20379"/>
    <cellStyle name="Comma 42 20" xfId="20380"/>
    <cellStyle name="Comma 42 21" xfId="20381"/>
    <cellStyle name="Comma 42 22" xfId="20382"/>
    <cellStyle name="Comma 42 23" xfId="20383"/>
    <cellStyle name="Comma 42 24" xfId="20384"/>
    <cellStyle name="Comma 42 25" xfId="20385"/>
    <cellStyle name="Comma 42 26" xfId="20386"/>
    <cellStyle name="Comma 42 27" xfId="20387"/>
    <cellStyle name="Comma 42 28" xfId="20388"/>
    <cellStyle name="Comma 42 3" xfId="20389"/>
    <cellStyle name="Comma 42 4" xfId="20390"/>
    <cellStyle name="Comma 42 5" xfId="20391"/>
    <cellStyle name="Comma 42 6" xfId="20392"/>
    <cellStyle name="Comma 42 7" xfId="20393"/>
    <cellStyle name="Comma 42 8" xfId="20394"/>
    <cellStyle name="Comma 42 9" xfId="20395"/>
    <cellStyle name="Comma 43" xfId="20396"/>
    <cellStyle name="Comma 43 10" xfId="20397"/>
    <cellStyle name="Comma 43 11" xfId="20398"/>
    <cellStyle name="Comma 43 12" xfId="20399"/>
    <cellStyle name="Comma 43 13" xfId="20400"/>
    <cellStyle name="Comma 43 14" xfId="20401"/>
    <cellStyle name="Comma 43 15" xfId="20402"/>
    <cellStyle name="Comma 43 16" xfId="20403"/>
    <cellStyle name="Comma 43 17" xfId="20404"/>
    <cellStyle name="Comma 43 18" xfId="20405"/>
    <cellStyle name="Comma 43 19" xfId="20406"/>
    <cellStyle name="Comma 43 2" xfId="20407"/>
    <cellStyle name="Comma 43 20" xfId="20408"/>
    <cellStyle name="Comma 43 21" xfId="20409"/>
    <cellStyle name="Comma 43 22" xfId="20410"/>
    <cellStyle name="Comma 43 3" xfId="20411"/>
    <cellStyle name="Comma 43 4" xfId="20412"/>
    <cellStyle name="Comma 43 5" xfId="20413"/>
    <cellStyle name="Comma 43 6" xfId="20414"/>
    <cellStyle name="Comma 43 7" xfId="20415"/>
    <cellStyle name="Comma 43 8" xfId="20416"/>
    <cellStyle name="Comma 43 9" xfId="20417"/>
    <cellStyle name="Comma 44" xfId="20418"/>
    <cellStyle name="Comma 44 10" xfId="20419"/>
    <cellStyle name="Comma 44 11" xfId="20420"/>
    <cellStyle name="Comma 44 12" xfId="20421"/>
    <cellStyle name="Comma 44 13" xfId="20422"/>
    <cellStyle name="Comma 44 14" xfId="20423"/>
    <cellStyle name="Comma 44 15" xfId="20424"/>
    <cellStyle name="Comma 44 16" xfId="20425"/>
    <cellStyle name="Comma 44 17" xfId="20426"/>
    <cellStyle name="Comma 44 18" xfId="20427"/>
    <cellStyle name="Comma 44 19" xfId="20428"/>
    <cellStyle name="Comma 44 2" xfId="20429"/>
    <cellStyle name="Comma 44 20" xfId="20430"/>
    <cellStyle name="Comma 44 21" xfId="20431"/>
    <cellStyle name="Comma 44 22" xfId="20432"/>
    <cellStyle name="Comma 44 3" xfId="20433"/>
    <cellStyle name="Comma 44 4" xfId="20434"/>
    <cellStyle name="Comma 44 5" xfId="20435"/>
    <cellStyle name="Comma 44 6" xfId="20436"/>
    <cellStyle name="Comma 44 7" xfId="20437"/>
    <cellStyle name="Comma 44 8" xfId="20438"/>
    <cellStyle name="Comma 44 9" xfId="20439"/>
    <cellStyle name="Comma 45" xfId="20440"/>
    <cellStyle name="Comma 45 10" xfId="20441"/>
    <cellStyle name="Comma 45 11" xfId="20442"/>
    <cellStyle name="Comma 45 12" xfId="20443"/>
    <cellStyle name="Comma 45 13" xfId="20444"/>
    <cellStyle name="Comma 45 14" xfId="20445"/>
    <cellStyle name="Comma 45 15" xfId="20446"/>
    <cellStyle name="Comma 45 16" xfId="20447"/>
    <cellStyle name="Comma 45 17" xfId="20448"/>
    <cellStyle name="Comma 45 18" xfId="20449"/>
    <cellStyle name="Comma 45 19" xfId="20450"/>
    <cellStyle name="Comma 45 2" xfId="20451"/>
    <cellStyle name="Comma 45 20" xfId="20452"/>
    <cellStyle name="Comma 45 21" xfId="20453"/>
    <cellStyle name="Comma 45 22" xfId="20454"/>
    <cellStyle name="Comma 45 3" xfId="20455"/>
    <cellStyle name="Comma 45 4" xfId="20456"/>
    <cellStyle name="Comma 45 5" xfId="20457"/>
    <cellStyle name="Comma 45 6" xfId="20458"/>
    <cellStyle name="Comma 45 7" xfId="20459"/>
    <cellStyle name="Comma 45 8" xfId="20460"/>
    <cellStyle name="Comma 45 9" xfId="20461"/>
    <cellStyle name="Comma 46" xfId="20462"/>
    <cellStyle name="Comma 46 10" xfId="20463"/>
    <cellStyle name="Comma 46 11" xfId="20464"/>
    <cellStyle name="Comma 46 12" xfId="20465"/>
    <cellStyle name="Comma 46 13" xfId="20466"/>
    <cellStyle name="Comma 46 14" xfId="20467"/>
    <cellStyle name="Comma 46 15" xfId="20468"/>
    <cellStyle name="Comma 46 16" xfId="20469"/>
    <cellStyle name="Comma 46 17" xfId="20470"/>
    <cellStyle name="Comma 46 18" xfId="20471"/>
    <cellStyle name="Comma 46 19" xfId="20472"/>
    <cellStyle name="Comma 46 2" xfId="20473"/>
    <cellStyle name="Comma 46 20" xfId="20474"/>
    <cellStyle name="Comma 46 21" xfId="20475"/>
    <cellStyle name="Comma 46 22" xfId="20476"/>
    <cellStyle name="Comma 46 3" xfId="20477"/>
    <cellStyle name="Comma 46 4" xfId="20478"/>
    <cellStyle name="Comma 46 5" xfId="20479"/>
    <cellStyle name="Comma 46 6" xfId="20480"/>
    <cellStyle name="Comma 46 7" xfId="20481"/>
    <cellStyle name="Comma 46 8" xfId="20482"/>
    <cellStyle name="Comma 46 9" xfId="20483"/>
    <cellStyle name="Comma 47" xfId="20484"/>
    <cellStyle name="Comma 47 10" xfId="20485"/>
    <cellStyle name="Comma 47 11" xfId="20486"/>
    <cellStyle name="Comma 47 12" xfId="20487"/>
    <cellStyle name="Comma 47 13" xfId="20488"/>
    <cellStyle name="Comma 47 14" xfId="20489"/>
    <cellStyle name="Comma 47 15" xfId="20490"/>
    <cellStyle name="Comma 47 16" xfId="20491"/>
    <cellStyle name="Comma 47 17" xfId="20492"/>
    <cellStyle name="Comma 47 18" xfId="20493"/>
    <cellStyle name="Comma 47 19" xfId="20494"/>
    <cellStyle name="Comma 47 2" xfId="20495"/>
    <cellStyle name="Comma 47 20" xfId="20496"/>
    <cellStyle name="Comma 47 21" xfId="20497"/>
    <cellStyle name="Comma 47 22" xfId="20498"/>
    <cellStyle name="Comma 47 23" xfId="20499"/>
    <cellStyle name="Comma 47 3" xfId="20500"/>
    <cellStyle name="Comma 47 4" xfId="20501"/>
    <cellStyle name="Comma 47 5" xfId="20502"/>
    <cellStyle name="Comma 47 6" xfId="20503"/>
    <cellStyle name="Comma 47 7" xfId="20504"/>
    <cellStyle name="Comma 47 8" xfId="20505"/>
    <cellStyle name="Comma 47 9" xfId="20506"/>
    <cellStyle name="Comma 48" xfId="20507"/>
    <cellStyle name="Comma 49" xfId="20508"/>
    <cellStyle name="Comma 5" xfId="20509"/>
    <cellStyle name="Comma 5 10" xfId="20510"/>
    <cellStyle name="Comma 5 11" xfId="20511"/>
    <cellStyle name="Comma 5 11 10" xfId="20512"/>
    <cellStyle name="Comma 5 11 11" xfId="20513"/>
    <cellStyle name="Comma 5 11 12" xfId="20514"/>
    <cellStyle name="Comma 5 11 13" xfId="20515"/>
    <cellStyle name="Comma 5 11 14" xfId="20516"/>
    <cellStyle name="Comma 5 11 15" xfId="20517"/>
    <cellStyle name="Comma 5 11 16" xfId="20518"/>
    <cellStyle name="Comma 5 11 17" xfId="20519"/>
    <cellStyle name="Comma 5 11 18" xfId="20520"/>
    <cellStyle name="Comma 5 11 19" xfId="20521"/>
    <cellStyle name="Comma 5 11 2" xfId="20522"/>
    <cellStyle name="Comma 5 11 2 10" xfId="20523"/>
    <cellStyle name="Comma 5 11 2 11" xfId="20524"/>
    <cellStyle name="Comma 5 11 2 12" xfId="20525"/>
    <cellStyle name="Comma 5 11 2 13" xfId="20526"/>
    <cellStyle name="Comma 5 11 2 14" xfId="20527"/>
    <cellStyle name="Comma 5 11 2 15" xfId="20528"/>
    <cellStyle name="Comma 5 11 2 16" xfId="20529"/>
    <cellStyle name="Comma 5 11 2 17" xfId="20530"/>
    <cellStyle name="Comma 5 11 2 18" xfId="20531"/>
    <cellStyle name="Comma 5 11 2 19" xfId="20532"/>
    <cellStyle name="Comma 5 11 2 2" xfId="20533"/>
    <cellStyle name="Comma 5 11 2 20" xfId="20534"/>
    <cellStyle name="Comma 5 11 2 21" xfId="20535"/>
    <cellStyle name="Comma 5 11 2 22" xfId="20536"/>
    <cellStyle name="Comma 5 11 2 23" xfId="20537"/>
    <cellStyle name="Comma 5 11 2 24" xfId="20538"/>
    <cellStyle name="Comma 5 11 2 25" xfId="20539"/>
    <cellStyle name="Comma 5 11 2 26" xfId="20540"/>
    <cellStyle name="Comma 5 11 2 27" xfId="20541"/>
    <cellStyle name="Comma 5 11 2 28" xfId="20542"/>
    <cellStyle name="Comma 5 11 2 29" xfId="20543"/>
    <cellStyle name="Comma 5 11 2 3" xfId="20544"/>
    <cellStyle name="Comma 5 11 2 30" xfId="20545"/>
    <cellStyle name="Comma 5 11 2 31" xfId="20546"/>
    <cellStyle name="Comma 5 11 2 32" xfId="20547"/>
    <cellStyle name="Comma 5 11 2 33" xfId="20548"/>
    <cellStyle name="Comma 5 11 2 34" xfId="20549"/>
    <cellStyle name="Comma 5 11 2 35" xfId="20550"/>
    <cellStyle name="Comma 5 11 2 36" xfId="20551"/>
    <cellStyle name="Comma 5 11 2 37" xfId="20552"/>
    <cellStyle name="Comma 5 11 2 4" xfId="20553"/>
    <cellStyle name="Comma 5 11 2 5" xfId="20554"/>
    <cellStyle name="Comma 5 11 2 6" xfId="20555"/>
    <cellStyle name="Comma 5 11 2 7" xfId="20556"/>
    <cellStyle name="Comma 5 11 2 8" xfId="20557"/>
    <cellStyle name="Comma 5 11 2 9" xfId="20558"/>
    <cellStyle name="Comma 5 11 20" xfId="20559"/>
    <cellStyle name="Comma 5 11 21" xfId="20560"/>
    <cellStyle name="Comma 5 11 22" xfId="20561"/>
    <cellStyle name="Comma 5 11 23" xfId="20562"/>
    <cellStyle name="Comma 5 11 24" xfId="20563"/>
    <cellStyle name="Comma 5 11 25" xfId="20564"/>
    <cellStyle name="Comma 5 11 26" xfId="20565"/>
    <cellStyle name="Comma 5 11 27" xfId="20566"/>
    <cellStyle name="Comma 5 11 28" xfId="20567"/>
    <cellStyle name="Comma 5 11 29" xfId="20568"/>
    <cellStyle name="Comma 5 11 3" xfId="20569"/>
    <cellStyle name="Comma 5 11 30" xfId="20570"/>
    <cellStyle name="Comma 5 11 31" xfId="20571"/>
    <cellStyle name="Comma 5 11 32" xfId="20572"/>
    <cellStyle name="Comma 5 11 33" xfId="20573"/>
    <cellStyle name="Comma 5 11 34" xfId="20574"/>
    <cellStyle name="Comma 5 11 35" xfId="20575"/>
    <cellStyle name="Comma 5 11 36" xfId="20576"/>
    <cellStyle name="Comma 5 11 37" xfId="20577"/>
    <cellStyle name="Comma 5 11 4" xfId="20578"/>
    <cellStyle name="Comma 5 11 5" xfId="20579"/>
    <cellStyle name="Comma 5 11 6" xfId="20580"/>
    <cellStyle name="Comma 5 11 7" xfId="20581"/>
    <cellStyle name="Comma 5 11 8" xfId="20582"/>
    <cellStyle name="Comma 5 11 9" xfId="20583"/>
    <cellStyle name="Comma 5 12" xfId="20584"/>
    <cellStyle name="Comma 5 12 10" xfId="20585"/>
    <cellStyle name="Comma 5 12 11" xfId="20586"/>
    <cellStyle name="Comma 5 12 12" xfId="20587"/>
    <cellStyle name="Comma 5 12 13" xfId="20588"/>
    <cellStyle name="Comma 5 12 14" xfId="20589"/>
    <cellStyle name="Comma 5 12 15" xfId="20590"/>
    <cellStyle name="Comma 5 12 16" xfId="20591"/>
    <cellStyle name="Comma 5 12 17" xfId="20592"/>
    <cellStyle name="Comma 5 12 18" xfId="20593"/>
    <cellStyle name="Comma 5 12 19" xfId="20594"/>
    <cellStyle name="Comma 5 12 2" xfId="20595"/>
    <cellStyle name="Comma 5 12 20" xfId="20596"/>
    <cellStyle name="Comma 5 12 21" xfId="20597"/>
    <cellStyle name="Comma 5 12 22" xfId="20598"/>
    <cellStyle name="Comma 5 12 23" xfId="20599"/>
    <cellStyle name="Comma 5 12 24" xfId="20600"/>
    <cellStyle name="Comma 5 12 25" xfId="20601"/>
    <cellStyle name="Comma 5 12 26" xfId="20602"/>
    <cellStyle name="Comma 5 12 27" xfId="20603"/>
    <cellStyle name="Comma 5 12 3" xfId="20604"/>
    <cellStyle name="Comma 5 12 4" xfId="20605"/>
    <cellStyle name="Comma 5 12 5" xfId="20606"/>
    <cellStyle name="Comma 5 12 6" xfId="20607"/>
    <cellStyle name="Comma 5 12 7" xfId="20608"/>
    <cellStyle name="Comma 5 12 8" xfId="20609"/>
    <cellStyle name="Comma 5 12 9" xfId="20610"/>
    <cellStyle name="Comma 5 13" xfId="20611"/>
    <cellStyle name="Comma 5 13 10" xfId="20612"/>
    <cellStyle name="Comma 5 13 11" xfId="20613"/>
    <cellStyle name="Comma 5 13 12" xfId="20614"/>
    <cellStyle name="Comma 5 13 13" xfId="20615"/>
    <cellStyle name="Comma 5 13 14" xfId="20616"/>
    <cellStyle name="Comma 5 13 15" xfId="20617"/>
    <cellStyle name="Comma 5 13 16" xfId="20618"/>
    <cellStyle name="Comma 5 13 17" xfId="20619"/>
    <cellStyle name="Comma 5 13 18" xfId="20620"/>
    <cellStyle name="Comma 5 13 19" xfId="20621"/>
    <cellStyle name="Comma 5 13 2" xfId="20622"/>
    <cellStyle name="Comma 5 13 20" xfId="20623"/>
    <cellStyle name="Comma 5 13 21" xfId="20624"/>
    <cellStyle name="Comma 5 13 22" xfId="20625"/>
    <cellStyle name="Comma 5 13 23" xfId="20626"/>
    <cellStyle name="Comma 5 13 24" xfId="20627"/>
    <cellStyle name="Comma 5 13 25" xfId="20628"/>
    <cellStyle name="Comma 5 13 26" xfId="20629"/>
    <cellStyle name="Comma 5 13 27" xfId="20630"/>
    <cellStyle name="Comma 5 13 3" xfId="20631"/>
    <cellStyle name="Comma 5 13 4" xfId="20632"/>
    <cellStyle name="Comma 5 13 5" xfId="20633"/>
    <cellStyle name="Comma 5 13 6" xfId="20634"/>
    <cellStyle name="Comma 5 13 7" xfId="20635"/>
    <cellStyle name="Comma 5 13 8" xfId="20636"/>
    <cellStyle name="Comma 5 13 9" xfId="20637"/>
    <cellStyle name="Comma 5 14" xfId="20638"/>
    <cellStyle name="Comma 5 14 10" xfId="20639"/>
    <cellStyle name="Comma 5 14 11" xfId="20640"/>
    <cellStyle name="Comma 5 14 12" xfId="20641"/>
    <cellStyle name="Comma 5 14 13" xfId="20642"/>
    <cellStyle name="Comma 5 14 14" xfId="20643"/>
    <cellStyle name="Comma 5 14 15" xfId="20644"/>
    <cellStyle name="Comma 5 14 16" xfId="20645"/>
    <cellStyle name="Comma 5 14 17" xfId="20646"/>
    <cellStyle name="Comma 5 14 18" xfId="20647"/>
    <cellStyle name="Comma 5 14 19" xfId="20648"/>
    <cellStyle name="Comma 5 14 2" xfId="20649"/>
    <cellStyle name="Comma 5 14 20" xfId="20650"/>
    <cellStyle name="Comma 5 14 21" xfId="20651"/>
    <cellStyle name="Comma 5 14 22" xfId="20652"/>
    <cellStyle name="Comma 5 14 23" xfId="20653"/>
    <cellStyle name="Comma 5 14 24" xfId="20654"/>
    <cellStyle name="Comma 5 14 25" xfId="20655"/>
    <cellStyle name="Comma 5 14 26" xfId="20656"/>
    <cellStyle name="Comma 5 14 27" xfId="20657"/>
    <cellStyle name="Comma 5 14 3" xfId="20658"/>
    <cellStyle name="Comma 5 14 4" xfId="20659"/>
    <cellStyle name="Comma 5 14 5" xfId="20660"/>
    <cellStyle name="Comma 5 14 6" xfId="20661"/>
    <cellStyle name="Comma 5 14 7" xfId="20662"/>
    <cellStyle name="Comma 5 14 8" xfId="20663"/>
    <cellStyle name="Comma 5 14 9" xfId="20664"/>
    <cellStyle name="Comma 5 2" xfId="20665"/>
    <cellStyle name="Comma 5 3" xfId="20666"/>
    <cellStyle name="Comma 5 4" xfId="20667"/>
    <cellStyle name="Comma 5 5" xfId="20668"/>
    <cellStyle name="Comma 5 6" xfId="20669"/>
    <cellStyle name="Comma 5 7" xfId="20670"/>
    <cellStyle name="Comma 5 8" xfId="20671"/>
    <cellStyle name="Comma 5 9" xfId="20672"/>
    <cellStyle name="Comma 50" xfId="20673"/>
    <cellStyle name="Comma 51" xfId="20674"/>
    <cellStyle name="Comma 52" xfId="20675"/>
    <cellStyle name="Comma 53" xfId="20676"/>
    <cellStyle name="Comma 56" xfId="20677"/>
    <cellStyle name="Comma 57" xfId="20678"/>
    <cellStyle name="Comma 6" xfId="20679"/>
    <cellStyle name="Comma 6 10" xfId="20680"/>
    <cellStyle name="Comma 6 10 10" xfId="20681"/>
    <cellStyle name="Comma 6 10 11" xfId="20682"/>
    <cellStyle name="Comma 6 10 12" xfId="20683"/>
    <cellStyle name="Comma 6 10 13" xfId="20684"/>
    <cellStyle name="Comma 6 10 14" xfId="20685"/>
    <cellStyle name="Comma 6 10 15" xfId="20686"/>
    <cellStyle name="Comma 6 10 16" xfId="20687"/>
    <cellStyle name="Comma 6 10 17" xfId="20688"/>
    <cellStyle name="Comma 6 10 18" xfId="20689"/>
    <cellStyle name="Comma 6 10 19" xfId="20690"/>
    <cellStyle name="Comma 6 10 2" xfId="20691"/>
    <cellStyle name="Comma 6 10 20" xfId="20692"/>
    <cellStyle name="Comma 6 10 21" xfId="20693"/>
    <cellStyle name="Comma 6 10 22" xfId="20694"/>
    <cellStyle name="Comma 6 10 23" xfId="20695"/>
    <cellStyle name="Comma 6 10 24" xfId="20696"/>
    <cellStyle name="Comma 6 10 25" xfId="20697"/>
    <cellStyle name="Comma 6 10 26" xfId="20698"/>
    <cellStyle name="Comma 6 10 27" xfId="20699"/>
    <cellStyle name="Comma 6 10 3" xfId="20700"/>
    <cellStyle name="Comma 6 10 4" xfId="20701"/>
    <cellStyle name="Comma 6 10 5" xfId="20702"/>
    <cellStyle name="Comma 6 10 6" xfId="20703"/>
    <cellStyle name="Comma 6 10 7" xfId="20704"/>
    <cellStyle name="Comma 6 10 8" xfId="20705"/>
    <cellStyle name="Comma 6 10 9" xfId="20706"/>
    <cellStyle name="Comma 6 11" xfId="20707"/>
    <cellStyle name="Comma 6 11 10" xfId="20708"/>
    <cellStyle name="Comma 6 11 11" xfId="20709"/>
    <cellStyle name="Comma 6 11 12" xfId="20710"/>
    <cellStyle name="Comma 6 11 13" xfId="20711"/>
    <cellStyle name="Comma 6 11 14" xfId="20712"/>
    <cellStyle name="Comma 6 11 15" xfId="20713"/>
    <cellStyle name="Comma 6 11 16" xfId="20714"/>
    <cellStyle name="Comma 6 11 17" xfId="20715"/>
    <cellStyle name="Comma 6 11 18" xfId="20716"/>
    <cellStyle name="Comma 6 11 19" xfId="20717"/>
    <cellStyle name="Comma 6 11 2" xfId="20718"/>
    <cellStyle name="Comma 6 11 20" xfId="20719"/>
    <cellStyle name="Comma 6 11 21" xfId="20720"/>
    <cellStyle name="Comma 6 11 22" xfId="20721"/>
    <cellStyle name="Comma 6 11 23" xfId="20722"/>
    <cellStyle name="Comma 6 11 24" xfId="20723"/>
    <cellStyle name="Comma 6 11 25" xfId="20724"/>
    <cellStyle name="Comma 6 11 26" xfId="20725"/>
    <cellStyle name="Comma 6 11 27" xfId="20726"/>
    <cellStyle name="Comma 6 11 3" xfId="20727"/>
    <cellStyle name="Comma 6 11 4" xfId="20728"/>
    <cellStyle name="Comma 6 11 5" xfId="20729"/>
    <cellStyle name="Comma 6 11 6" xfId="20730"/>
    <cellStyle name="Comma 6 11 7" xfId="20731"/>
    <cellStyle name="Comma 6 11 8" xfId="20732"/>
    <cellStyle name="Comma 6 11 9" xfId="20733"/>
    <cellStyle name="Comma 6 2" xfId="20734"/>
    <cellStyle name="Comma 6 2 10" xfId="20735"/>
    <cellStyle name="Comma 6 2 11" xfId="20736"/>
    <cellStyle name="Comma 6 2 12" xfId="20737"/>
    <cellStyle name="Comma 6 2 13" xfId="20738"/>
    <cellStyle name="Comma 6 2 14" xfId="20739"/>
    <cellStyle name="Comma 6 2 15" xfId="20740"/>
    <cellStyle name="Comma 6 2 16" xfId="20741"/>
    <cellStyle name="Comma 6 2 17" xfId="20742"/>
    <cellStyle name="Comma 6 2 18" xfId="20743"/>
    <cellStyle name="Comma 6 2 19" xfId="20744"/>
    <cellStyle name="Comma 6 2 2" xfId="20745"/>
    <cellStyle name="Comma 6 2 2 2" xfId="20746"/>
    <cellStyle name="Comma 6 2 2 2 10" xfId="20747"/>
    <cellStyle name="Comma 6 2 2 2 11" xfId="20748"/>
    <cellStyle name="Comma 6 2 2 2 12" xfId="20749"/>
    <cellStyle name="Comma 6 2 2 2 13" xfId="20750"/>
    <cellStyle name="Comma 6 2 2 2 14" xfId="20751"/>
    <cellStyle name="Comma 6 2 2 2 15" xfId="20752"/>
    <cellStyle name="Comma 6 2 2 2 16" xfId="20753"/>
    <cellStyle name="Comma 6 2 2 2 17" xfId="20754"/>
    <cellStyle name="Comma 6 2 2 2 18" xfId="20755"/>
    <cellStyle name="Comma 6 2 2 2 19" xfId="20756"/>
    <cellStyle name="Comma 6 2 2 2 2" xfId="20757"/>
    <cellStyle name="Comma 6 2 2 2 2 2" xfId="20758"/>
    <cellStyle name="Comma 6 2 2 2 2 3" xfId="20759"/>
    <cellStyle name="Comma 6 2 2 2 2 3 10" xfId="20760"/>
    <cellStyle name="Comma 6 2 2 2 2 3 11" xfId="20761"/>
    <cellStyle name="Comma 6 2 2 2 2 3 12" xfId="20762"/>
    <cellStyle name="Comma 6 2 2 2 2 3 13" xfId="20763"/>
    <cellStyle name="Comma 6 2 2 2 2 3 14" xfId="20764"/>
    <cellStyle name="Comma 6 2 2 2 2 3 15" xfId="20765"/>
    <cellStyle name="Comma 6 2 2 2 2 3 16" xfId="20766"/>
    <cellStyle name="Comma 6 2 2 2 2 3 17" xfId="20767"/>
    <cellStyle name="Comma 6 2 2 2 2 3 18" xfId="20768"/>
    <cellStyle name="Comma 6 2 2 2 2 3 19" xfId="20769"/>
    <cellStyle name="Comma 6 2 2 2 2 3 2" xfId="20770"/>
    <cellStyle name="Comma 6 2 2 2 2 3 20" xfId="20771"/>
    <cellStyle name="Comma 6 2 2 2 2 3 21" xfId="20772"/>
    <cellStyle name="Comma 6 2 2 2 2 3 22" xfId="20773"/>
    <cellStyle name="Comma 6 2 2 2 2 3 23" xfId="20774"/>
    <cellStyle name="Comma 6 2 2 2 2 3 24" xfId="20775"/>
    <cellStyle name="Comma 6 2 2 2 2 3 25" xfId="20776"/>
    <cellStyle name="Comma 6 2 2 2 2 3 26" xfId="20777"/>
    <cellStyle name="Comma 6 2 2 2 2 3 27" xfId="20778"/>
    <cellStyle name="Comma 6 2 2 2 2 3 28" xfId="20779"/>
    <cellStyle name="Comma 6 2 2 2 2 3 29" xfId="20780"/>
    <cellStyle name="Comma 6 2 2 2 2 3 3" xfId="20781"/>
    <cellStyle name="Comma 6 2 2 2 2 3 30" xfId="20782"/>
    <cellStyle name="Comma 6 2 2 2 2 3 31" xfId="20783"/>
    <cellStyle name="Comma 6 2 2 2 2 3 32" xfId="20784"/>
    <cellStyle name="Comma 6 2 2 2 2 3 33" xfId="20785"/>
    <cellStyle name="Comma 6 2 2 2 2 3 4" xfId="20786"/>
    <cellStyle name="Comma 6 2 2 2 2 3 5" xfId="20787"/>
    <cellStyle name="Comma 6 2 2 2 2 3 6" xfId="20788"/>
    <cellStyle name="Comma 6 2 2 2 2 3 7" xfId="20789"/>
    <cellStyle name="Comma 6 2 2 2 2 3 8" xfId="20790"/>
    <cellStyle name="Comma 6 2 2 2 2 3 9" xfId="20791"/>
    <cellStyle name="Comma 6 2 2 2 2 4" xfId="20792"/>
    <cellStyle name="Comma 6 2 2 2 2 4 10" xfId="20793"/>
    <cellStyle name="Comma 6 2 2 2 2 4 11" xfId="20794"/>
    <cellStyle name="Comma 6 2 2 2 2 4 12" xfId="20795"/>
    <cellStyle name="Comma 6 2 2 2 2 4 13" xfId="20796"/>
    <cellStyle name="Comma 6 2 2 2 2 4 14" xfId="20797"/>
    <cellStyle name="Comma 6 2 2 2 2 4 15" xfId="20798"/>
    <cellStyle name="Comma 6 2 2 2 2 4 16" xfId="20799"/>
    <cellStyle name="Comma 6 2 2 2 2 4 17" xfId="20800"/>
    <cellStyle name="Comma 6 2 2 2 2 4 18" xfId="20801"/>
    <cellStyle name="Comma 6 2 2 2 2 4 19" xfId="20802"/>
    <cellStyle name="Comma 6 2 2 2 2 4 2" xfId="20803"/>
    <cellStyle name="Comma 6 2 2 2 2 4 20" xfId="20804"/>
    <cellStyle name="Comma 6 2 2 2 2 4 21" xfId="20805"/>
    <cellStyle name="Comma 6 2 2 2 2 4 22" xfId="20806"/>
    <cellStyle name="Comma 6 2 2 2 2 4 23" xfId="20807"/>
    <cellStyle name="Comma 6 2 2 2 2 4 24" xfId="20808"/>
    <cellStyle name="Comma 6 2 2 2 2 4 25" xfId="20809"/>
    <cellStyle name="Comma 6 2 2 2 2 4 26" xfId="20810"/>
    <cellStyle name="Comma 6 2 2 2 2 4 27" xfId="20811"/>
    <cellStyle name="Comma 6 2 2 2 2 4 3" xfId="20812"/>
    <cellStyle name="Comma 6 2 2 2 2 4 4" xfId="20813"/>
    <cellStyle name="Comma 6 2 2 2 2 4 5" xfId="20814"/>
    <cellStyle name="Comma 6 2 2 2 2 4 6" xfId="20815"/>
    <cellStyle name="Comma 6 2 2 2 2 4 7" xfId="20816"/>
    <cellStyle name="Comma 6 2 2 2 2 4 8" xfId="20817"/>
    <cellStyle name="Comma 6 2 2 2 2 4 9" xfId="20818"/>
    <cellStyle name="Comma 6 2 2 2 20" xfId="20819"/>
    <cellStyle name="Comma 6 2 2 2 21" xfId="20820"/>
    <cellStyle name="Comma 6 2 2 2 22" xfId="20821"/>
    <cellStyle name="Comma 6 2 2 2 23" xfId="20822"/>
    <cellStyle name="Comma 6 2 2 2 24" xfId="20823"/>
    <cellStyle name="Comma 6 2 2 2 25" xfId="20824"/>
    <cellStyle name="Comma 6 2 2 2 26" xfId="20825"/>
    <cellStyle name="Comma 6 2 2 2 27" xfId="20826"/>
    <cellStyle name="Comma 6 2 2 2 28" xfId="20827"/>
    <cellStyle name="Comma 6 2 2 2 29" xfId="20828"/>
    <cellStyle name="Comma 6 2 2 2 3" xfId="20829"/>
    <cellStyle name="Comma 6 2 2 2 30" xfId="20830"/>
    <cellStyle name="Comma 6 2 2 2 31" xfId="20831"/>
    <cellStyle name="Comma 6 2 2 2 32" xfId="20832"/>
    <cellStyle name="Comma 6 2 2 2 33" xfId="20833"/>
    <cellStyle name="Comma 6 2 2 2 34" xfId="20834"/>
    <cellStyle name="Comma 6 2 2 2 35" xfId="20835"/>
    <cellStyle name="Comma 6 2 2 2 36" xfId="20836"/>
    <cellStyle name="Comma 6 2 2 2 37" xfId="20837"/>
    <cellStyle name="Comma 6 2 2 2 38" xfId="20838"/>
    <cellStyle name="Comma 6 2 2 2 39" xfId="20839"/>
    <cellStyle name="Comma 6 2 2 2 4" xfId="20840"/>
    <cellStyle name="Comma 6 2 2 2 40" xfId="20841"/>
    <cellStyle name="Comma 6 2 2 2 41" xfId="20842"/>
    <cellStyle name="Comma 6 2 2 2 42" xfId="20843"/>
    <cellStyle name="Comma 6 2 2 2 43" xfId="20844"/>
    <cellStyle name="Comma 6 2 2 2 44" xfId="20845"/>
    <cellStyle name="Comma 6 2 2 2 45" xfId="20846"/>
    <cellStyle name="Comma 6 2 2 2 46" xfId="20847"/>
    <cellStyle name="Comma 6 2 2 2 47" xfId="20848"/>
    <cellStyle name="Comma 6 2 2 2 48" xfId="20849"/>
    <cellStyle name="Comma 6 2 2 2 49" xfId="20850"/>
    <cellStyle name="Comma 6 2 2 2 5" xfId="20851"/>
    <cellStyle name="Comma 6 2 2 2 50" xfId="20852"/>
    <cellStyle name="Comma 6 2 2 2 6" xfId="20853"/>
    <cellStyle name="Comma 6 2 2 2 7" xfId="20854"/>
    <cellStyle name="Comma 6 2 2 2 8" xfId="20855"/>
    <cellStyle name="Comma 6 2 2 2 9" xfId="20856"/>
    <cellStyle name="Comma 6 2 2 3" xfId="20857"/>
    <cellStyle name="Comma 6 2 2 3 10" xfId="20858"/>
    <cellStyle name="Comma 6 2 2 3 11" xfId="20859"/>
    <cellStyle name="Comma 6 2 2 3 12" xfId="20860"/>
    <cellStyle name="Comma 6 2 2 3 13" xfId="20861"/>
    <cellStyle name="Comma 6 2 2 3 14" xfId="20862"/>
    <cellStyle name="Comma 6 2 2 3 15" xfId="20863"/>
    <cellStyle name="Comma 6 2 2 3 16" xfId="20864"/>
    <cellStyle name="Comma 6 2 2 3 17" xfId="20865"/>
    <cellStyle name="Comma 6 2 2 3 18" xfId="20866"/>
    <cellStyle name="Comma 6 2 2 3 19" xfId="20867"/>
    <cellStyle name="Comma 6 2 2 3 2" xfId="20868"/>
    <cellStyle name="Comma 6 2 2 3 2 2" xfId="20869"/>
    <cellStyle name="Comma 6 2 2 3 2 2 10" xfId="20870"/>
    <cellStyle name="Comma 6 2 2 3 2 2 11" xfId="20871"/>
    <cellStyle name="Comma 6 2 2 3 2 2 12" xfId="20872"/>
    <cellStyle name="Comma 6 2 2 3 2 2 13" xfId="20873"/>
    <cellStyle name="Comma 6 2 2 3 2 2 14" xfId="20874"/>
    <cellStyle name="Comma 6 2 2 3 2 2 15" xfId="20875"/>
    <cellStyle name="Comma 6 2 2 3 2 2 16" xfId="20876"/>
    <cellStyle name="Comma 6 2 2 3 2 2 17" xfId="20877"/>
    <cellStyle name="Comma 6 2 2 3 2 2 18" xfId="20878"/>
    <cellStyle name="Comma 6 2 2 3 2 2 19" xfId="20879"/>
    <cellStyle name="Comma 6 2 2 3 2 2 2" xfId="20880"/>
    <cellStyle name="Comma 6 2 2 3 2 2 20" xfId="20881"/>
    <cellStyle name="Comma 6 2 2 3 2 2 21" xfId="20882"/>
    <cellStyle name="Comma 6 2 2 3 2 2 22" xfId="20883"/>
    <cellStyle name="Comma 6 2 2 3 2 2 23" xfId="20884"/>
    <cellStyle name="Comma 6 2 2 3 2 2 24" xfId="20885"/>
    <cellStyle name="Comma 6 2 2 3 2 2 25" xfId="20886"/>
    <cellStyle name="Comma 6 2 2 3 2 2 26" xfId="20887"/>
    <cellStyle name="Comma 6 2 2 3 2 2 27" xfId="20888"/>
    <cellStyle name="Comma 6 2 2 3 2 2 28" xfId="20889"/>
    <cellStyle name="Comma 6 2 2 3 2 2 29" xfId="20890"/>
    <cellStyle name="Comma 6 2 2 3 2 2 3" xfId="20891"/>
    <cellStyle name="Comma 6 2 2 3 2 2 30" xfId="20892"/>
    <cellStyle name="Comma 6 2 2 3 2 2 31" xfId="20893"/>
    <cellStyle name="Comma 6 2 2 3 2 2 32" xfId="20894"/>
    <cellStyle name="Comma 6 2 2 3 2 2 33" xfId="20895"/>
    <cellStyle name="Comma 6 2 2 3 2 2 4" xfId="20896"/>
    <cellStyle name="Comma 6 2 2 3 2 2 5" xfId="20897"/>
    <cellStyle name="Comma 6 2 2 3 2 2 6" xfId="20898"/>
    <cellStyle name="Comma 6 2 2 3 2 2 7" xfId="20899"/>
    <cellStyle name="Comma 6 2 2 3 2 2 8" xfId="20900"/>
    <cellStyle name="Comma 6 2 2 3 2 2 9" xfId="20901"/>
    <cellStyle name="Comma 6 2 2 3 2 3" xfId="20902"/>
    <cellStyle name="Comma 6 2 2 3 2 3 10" xfId="20903"/>
    <cellStyle name="Comma 6 2 2 3 2 3 11" xfId="20904"/>
    <cellStyle name="Comma 6 2 2 3 2 3 12" xfId="20905"/>
    <cellStyle name="Comma 6 2 2 3 2 3 13" xfId="20906"/>
    <cellStyle name="Comma 6 2 2 3 2 3 14" xfId="20907"/>
    <cellStyle name="Comma 6 2 2 3 2 3 15" xfId="20908"/>
    <cellStyle name="Comma 6 2 2 3 2 3 16" xfId="20909"/>
    <cellStyle name="Comma 6 2 2 3 2 3 17" xfId="20910"/>
    <cellStyle name="Comma 6 2 2 3 2 3 18" xfId="20911"/>
    <cellStyle name="Comma 6 2 2 3 2 3 19" xfId="20912"/>
    <cellStyle name="Comma 6 2 2 3 2 3 2" xfId="20913"/>
    <cellStyle name="Comma 6 2 2 3 2 3 20" xfId="20914"/>
    <cellStyle name="Comma 6 2 2 3 2 3 21" xfId="20915"/>
    <cellStyle name="Comma 6 2 2 3 2 3 22" xfId="20916"/>
    <cellStyle name="Comma 6 2 2 3 2 3 23" xfId="20917"/>
    <cellStyle name="Comma 6 2 2 3 2 3 24" xfId="20918"/>
    <cellStyle name="Comma 6 2 2 3 2 3 25" xfId="20919"/>
    <cellStyle name="Comma 6 2 2 3 2 3 26" xfId="20920"/>
    <cellStyle name="Comma 6 2 2 3 2 3 27" xfId="20921"/>
    <cellStyle name="Comma 6 2 2 3 2 3 3" xfId="20922"/>
    <cellStyle name="Comma 6 2 2 3 2 3 4" xfId="20923"/>
    <cellStyle name="Comma 6 2 2 3 2 3 5" xfId="20924"/>
    <cellStyle name="Comma 6 2 2 3 2 3 6" xfId="20925"/>
    <cellStyle name="Comma 6 2 2 3 2 3 7" xfId="20926"/>
    <cellStyle name="Comma 6 2 2 3 2 3 8" xfId="20927"/>
    <cellStyle name="Comma 6 2 2 3 2 3 9" xfId="20928"/>
    <cellStyle name="Comma 6 2 2 3 20" xfId="20929"/>
    <cellStyle name="Comma 6 2 2 3 21" xfId="20930"/>
    <cellStyle name="Comma 6 2 2 3 22" xfId="20931"/>
    <cellStyle name="Comma 6 2 2 3 23" xfId="20932"/>
    <cellStyle name="Comma 6 2 2 3 24" xfId="20933"/>
    <cellStyle name="Comma 6 2 2 3 25" xfId="20934"/>
    <cellStyle name="Comma 6 2 2 3 26" xfId="20935"/>
    <cellStyle name="Comma 6 2 2 3 27" xfId="20936"/>
    <cellStyle name="Comma 6 2 2 3 28" xfId="20937"/>
    <cellStyle name="Comma 6 2 2 3 29" xfId="20938"/>
    <cellStyle name="Comma 6 2 2 3 3" xfId="20939"/>
    <cellStyle name="Comma 6 2 2 3 30" xfId="20940"/>
    <cellStyle name="Comma 6 2 2 3 31" xfId="20941"/>
    <cellStyle name="Comma 6 2 2 3 32" xfId="20942"/>
    <cellStyle name="Comma 6 2 2 3 33" xfId="20943"/>
    <cellStyle name="Comma 6 2 2 3 34" xfId="20944"/>
    <cellStyle name="Comma 6 2 2 3 35" xfId="20945"/>
    <cellStyle name="Comma 6 2 2 3 36" xfId="20946"/>
    <cellStyle name="Comma 6 2 2 3 37" xfId="20947"/>
    <cellStyle name="Comma 6 2 2 3 38" xfId="20948"/>
    <cellStyle name="Comma 6 2 2 3 39" xfId="20949"/>
    <cellStyle name="Comma 6 2 2 3 4" xfId="20950"/>
    <cellStyle name="Comma 6 2 2 3 40" xfId="20951"/>
    <cellStyle name="Comma 6 2 2 3 41" xfId="20952"/>
    <cellStyle name="Comma 6 2 2 3 42" xfId="20953"/>
    <cellStyle name="Comma 6 2 2 3 43" xfId="20954"/>
    <cellStyle name="Comma 6 2 2 3 44" xfId="20955"/>
    <cellStyle name="Comma 6 2 2 3 45" xfId="20956"/>
    <cellStyle name="Comma 6 2 2 3 5" xfId="20957"/>
    <cellStyle name="Comma 6 2 2 3 6" xfId="20958"/>
    <cellStyle name="Comma 6 2 2 3 7" xfId="20959"/>
    <cellStyle name="Comma 6 2 2 3 8" xfId="20960"/>
    <cellStyle name="Comma 6 2 2 3 9" xfId="20961"/>
    <cellStyle name="Comma 6 2 2 4" xfId="20962"/>
    <cellStyle name="Comma 6 2 2 4 10" xfId="20963"/>
    <cellStyle name="Comma 6 2 2 4 10 10" xfId="20964"/>
    <cellStyle name="Comma 6 2 2 4 10 11" xfId="20965"/>
    <cellStyle name="Comma 6 2 2 4 10 12" xfId="20966"/>
    <cellStyle name="Comma 6 2 2 4 10 13" xfId="20967"/>
    <cellStyle name="Comma 6 2 2 4 10 14" xfId="20968"/>
    <cellStyle name="Comma 6 2 2 4 10 15" xfId="20969"/>
    <cellStyle name="Comma 6 2 2 4 10 16" xfId="20970"/>
    <cellStyle name="Comma 6 2 2 4 10 17" xfId="20971"/>
    <cellStyle name="Comma 6 2 2 4 10 18" xfId="20972"/>
    <cellStyle name="Comma 6 2 2 4 10 19" xfId="20973"/>
    <cellStyle name="Comma 6 2 2 4 10 2" xfId="20974"/>
    <cellStyle name="Comma 6 2 2 4 10 20" xfId="20975"/>
    <cellStyle name="Comma 6 2 2 4 10 21" xfId="20976"/>
    <cellStyle name="Comma 6 2 2 4 10 22" xfId="20977"/>
    <cellStyle name="Comma 6 2 2 4 10 23" xfId="20978"/>
    <cellStyle name="Comma 6 2 2 4 10 24" xfId="20979"/>
    <cellStyle name="Comma 6 2 2 4 10 25" xfId="20980"/>
    <cellStyle name="Comma 6 2 2 4 10 26" xfId="20981"/>
    <cellStyle name="Comma 6 2 2 4 10 27" xfId="20982"/>
    <cellStyle name="Comma 6 2 2 4 10 3" xfId="20983"/>
    <cellStyle name="Comma 6 2 2 4 10 4" xfId="20984"/>
    <cellStyle name="Comma 6 2 2 4 10 5" xfId="20985"/>
    <cellStyle name="Comma 6 2 2 4 10 6" xfId="20986"/>
    <cellStyle name="Comma 6 2 2 4 10 7" xfId="20987"/>
    <cellStyle name="Comma 6 2 2 4 10 8" xfId="20988"/>
    <cellStyle name="Comma 6 2 2 4 10 9" xfId="20989"/>
    <cellStyle name="Comma 6 2 2 4 11" xfId="20990"/>
    <cellStyle name="Comma 6 2 2 4 12" xfId="20991"/>
    <cellStyle name="Comma 6 2 2 4 13" xfId="20992"/>
    <cellStyle name="Comma 6 2 2 4 14" xfId="20993"/>
    <cellStyle name="Comma 6 2 2 4 15" xfId="20994"/>
    <cellStyle name="Comma 6 2 2 4 16" xfId="20995"/>
    <cellStyle name="Comma 6 2 2 4 17" xfId="20996"/>
    <cellStyle name="Comma 6 2 2 4 18" xfId="20997"/>
    <cellStyle name="Comma 6 2 2 4 19" xfId="20998"/>
    <cellStyle name="Comma 6 2 2 4 2" xfId="20999"/>
    <cellStyle name="Comma 6 2 2 4 20" xfId="21000"/>
    <cellStyle name="Comma 6 2 2 4 21" xfId="21001"/>
    <cellStyle name="Comma 6 2 2 4 22" xfId="21002"/>
    <cellStyle name="Comma 6 2 2 4 23" xfId="21003"/>
    <cellStyle name="Comma 6 2 2 4 24" xfId="21004"/>
    <cellStyle name="Comma 6 2 2 4 25" xfId="21005"/>
    <cellStyle name="Comma 6 2 2 4 26" xfId="21006"/>
    <cellStyle name="Comma 6 2 2 4 27" xfId="21007"/>
    <cellStyle name="Comma 6 2 2 4 28" xfId="21008"/>
    <cellStyle name="Comma 6 2 2 4 29" xfId="21009"/>
    <cellStyle name="Comma 6 2 2 4 3" xfId="21010"/>
    <cellStyle name="Comma 6 2 2 4 30" xfId="21011"/>
    <cellStyle name="Comma 6 2 2 4 31" xfId="21012"/>
    <cellStyle name="Comma 6 2 2 4 32" xfId="21013"/>
    <cellStyle name="Comma 6 2 2 4 33" xfId="21014"/>
    <cellStyle name="Comma 6 2 2 4 34" xfId="21015"/>
    <cellStyle name="Comma 6 2 2 4 35" xfId="21016"/>
    <cellStyle name="Comma 6 2 2 4 36" xfId="21017"/>
    <cellStyle name="Comma 6 2 2 4 37" xfId="21018"/>
    <cellStyle name="Comma 6 2 2 4 38" xfId="21019"/>
    <cellStyle name="Comma 6 2 2 4 39" xfId="21020"/>
    <cellStyle name="Comma 6 2 2 4 4" xfId="21021"/>
    <cellStyle name="Comma 6 2 2 4 40" xfId="21022"/>
    <cellStyle name="Comma 6 2 2 4 41" xfId="21023"/>
    <cellStyle name="Comma 6 2 2 4 42" xfId="21024"/>
    <cellStyle name="Comma 6 2 2 4 43" xfId="21025"/>
    <cellStyle name="Comma 6 2 2 4 44" xfId="21026"/>
    <cellStyle name="Comma 6 2 2 4 45" xfId="21027"/>
    <cellStyle name="Comma 6 2 2 4 5" xfId="21028"/>
    <cellStyle name="Comma 6 2 2 4 6" xfId="21029"/>
    <cellStyle name="Comma 6 2 2 4 7" xfId="21030"/>
    <cellStyle name="Comma 6 2 2 4 8" xfId="21031"/>
    <cellStyle name="Comma 6 2 2 4 9" xfId="21032"/>
    <cellStyle name="Comma 6 2 2 4 9 10" xfId="21033"/>
    <cellStyle name="Comma 6 2 2 4 9 11" xfId="21034"/>
    <cellStyle name="Comma 6 2 2 4 9 12" xfId="21035"/>
    <cellStyle name="Comma 6 2 2 4 9 13" xfId="21036"/>
    <cellStyle name="Comma 6 2 2 4 9 14" xfId="21037"/>
    <cellStyle name="Comma 6 2 2 4 9 15" xfId="21038"/>
    <cellStyle name="Comma 6 2 2 4 9 16" xfId="21039"/>
    <cellStyle name="Comma 6 2 2 4 9 17" xfId="21040"/>
    <cellStyle name="Comma 6 2 2 4 9 18" xfId="21041"/>
    <cellStyle name="Comma 6 2 2 4 9 19" xfId="21042"/>
    <cellStyle name="Comma 6 2 2 4 9 2" xfId="21043"/>
    <cellStyle name="Comma 6 2 2 4 9 20" xfId="21044"/>
    <cellStyle name="Comma 6 2 2 4 9 21" xfId="21045"/>
    <cellStyle name="Comma 6 2 2 4 9 22" xfId="21046"/>
    <cellStyle name="Comma 6 2 2 4 9 23" xfId="21047"/>
    <cellStyle name="Comma 6 2 2 4 9 24" xfId="21048"/>
    <cellStyle name="Comma 6 2 2 4 9 25" xfId="21049"/>
    <cellStyle name="Comma 6 2 2 4 9 26" xfId="21050"/>
    <cellStyle name="Comma 6 2 2 4 9 27" xfId="21051"/>
    <cellStyle name="Comma 6 2 2 4 9 3" xfId="21052"/>
    <cellStyle name="Comma 6 2 2 4 9 4" xfId="21053"/>
    <cellStyle name="Comma 6 2 2 4 9 5" xfId="21054"/>
    <cellStyle name="Comma 6 2 2 4 9 6" xfId="21055"/>
    <cellStyle name="Comma 6 2 2 4 9 7" xfId="21056"/>
    <cellStyle name="Comma 6 2 2 4 9 8" xfId="21057"/>
    <cellStyle name="Comma 6 2 2 4 9 9" xfId="21058"/>
    <cellStyle name="Comma 6 2 2 5" xfId="21059"/>
    <cellStyle name="Comma 6 2 2 5 10" xfId="21060"/>
    <cellStyle name="Comma 6 2 2 5 10 10" xfId="21061"/>
    <cellStyle name="Comma 6 2 2 5 10 11" xfId="21062"/>
    <cellStyle name="Comma 6 2 2 5 10 12" xfId="21063"/>
    <cellStyle name="Comma 6 2 2 5 10 13" xfId="21064"/>
    <cellStyle name="Comma 6 2 2 5 10 14" xfId="21065"/>
    <cellStyle name="Comma 6 2 2 5 10 15" xfId="21066"/>
    <cellStyle name="Comma 6 2 2 5 10 16" xfId="21067"/>
    <cellStyle name="Comma 6 2 2 5 10 17" xfId="21068"/>
    <cellStyle name="Comma 6 2 2 5 10 18" xfId="21069"/>
    <cellStyle name="Comma 6 2 2 5 10 19" xfId="21070"/>
    <cellStyle name="Comma 6 2 2 5 10 2" xfId="21071"/>
    <cellStyle name="Comma 6 2 2 5 10 20" xfId="21072"/>
    <cellStyle name="Comma 6 2 2 5 10 21" xfId="21073"/>
    <cellStyle name="Comma 6 2 2 5 10 22" xfId="21074"/>
    <cellStyle name="Comma 6 2 2 5 10 23" xfId="21075"/>
    <cellStyle name="Comma 6 2 2 5 10 24" xfId="21076"/>
    <cellStyle name="Comma 6 2 2 5 10 25" xfId="21077"/>
    <cellStyle name="Comma 6 2 2 5 10 26" xfId="21078"/>
    <cellStyle name="Comma 6 2 2 5 10 27" xfId="21079"/>
    <cellStyle name="Comma 6 2 2 5 10 3" xfId="21080"/>
    <cellStyle name="Comma 6 2 2 5 10 4" xfId="21081"/>
    <cellStyle name="Comma 6 2 2 5 10 5" xfId="21082"/>
    <cellStyle name="Comma 6 2 2 5 10 6" xfId="21083"/>
    <cellStyle name="Comma 6 2 2 5 10 7" xfId="21084"/>
    <cellStyle name="Comma 6 2 2 5 10 8" xfId="21085"/>
    <cellStyle name="Comma 6 2 2 5 10 9" xfId="21086"/>
    <cellStyle name="Comma 6 2 2 5 11" xfId="21087"/>
    <cellStyle name="Comma 6 2 2 5 12" xfId="21088"/>
    <cellStyle name="Comma 6 2 2 5 13" xfId="21089"/>
    <cellStyle name="Comma 6 2 2 5 14" xfId="21090"/>
    <cellStyle name="Comma 6 2 2 5 15" xfId="21091"/>
    <cellStyle name="Comma 6 2 2 5 16" xfId="21092"/>
    <cellStyle name="Comma 6 2 2 5 17" xfId="21093"/>
    <cellStyle name="Comma 6 2 2 5 18" xfId="21094"/>
    <cellStyle name="Comma 6 2 2 5 19" xfId="21095"/>
    <cellStyle name="Comma 6 2 2 5 2" xfId="21096"/>
    <cellStyle name="Comma 6 2 2 5 20" xfId="21097"/>
    <cellStyle name="Comma 6 2 2 5 21" xfId="21098"/>
    <cellStyle name="Comma 6 2 2 5 22" xfId="21099"/>
    <cellStyle name="Comma 6 2 2 5 23" xfId="21100"/>
    <cellStyle name="Comma 6 2 2 5 24" xfId="21101"/>
    <cellStyle name="Comma 6 2 2 5 25" xfId="21102"/>
    <cellStyle name="Comma 6 2 2 5 26" xfId="21103"/>
    <cellStyle name="Comma 6 2 2 5 27" xfId="21104"/>
    <cellStyle name="Comma 6 2 2 5 28" xfId="21105"/>
    <cellStyle name="Comma 6 2 2 5 29" xfId="21106"/>
    <cellStyle name="Comma 6 2 2 5 3" xfId="21107"/>
    <cellStyle name="Comma 6 2 2 5 30" xfId="21108"/>
    <cellStyle name="Comma 6 2 2 5 31" xfId="21109"/>
    <cellStyle name="Comma 6 2 2 5 32" xfId="21110"/>
    <cellStyle name="Comma 6 2 2 5 33" xfId="21111"/>
    <cellStyle name="Comma 6 2 2 5 34" xfId="21112"/>
    <cellStyle name="Comma 6 2 2 5 35" xfId="21113"/>
    <cellStyle name="Comma 6 2 2 5 36" xfId="21114"/>
    <cellStyle name="Comma 6 2 2 5 37" xfId="21115"/>
    <cellStyle name="Comma 6 2 2 5 38" xfId="21116"/>
    <cellStyle name="Comma 6 2 2 5 39" xfId="21117"/>
    <cellStyle name="Comma 6 2 2 5 4" xfId="21118"/>
    <cellStyle name="Comma 6 2 2 5 40" xfId="21119"/>
    <cellStyle name="Comma 6 2 2 5 41" xfId="21120"/>
    <cellStyle name="Comma 6 2 2 5 42" xfId="21121"/>
    <cellStyle name="Comma 6 2 2 5 43" xfId="21122"/>
    <cellStyle name="Comma 6 2 2 5 44" xfId="21123"/>
    <cellStyle name="Comma 6 2 2 5 45" xfId="21124"/>
    <cellStyle name="Comma 6 2 2 5 5" xfId="21125"/>
    <cellStyle name="Comma 6 2 2 5 6" xfId="21126"/>
    <cellStyle name="Comma 6 2 2 5 7" xfId="21127"/>
    <cellStyle name="Comma 6 2 2 5 8" xfId="21128"/>
    <cellStyle name="Comma 6 2 2 5 9" xfId="21129"/>
    <cellStyle name="Comma 6 2 2 5 9 10" xfId="21130"/>
    <cellStyle name="Comma 6 2 2 5 9 11" xfId="21131"/>
    <cellStyle name="Comma 6 2 2 5 9 12" xfId="21132"/>
    <cellStyle name="Comma 6 2 2 5 9 13" xfId="21133"/>
    <cellStyle name="Comma 6 2 2 5 9 14" xfId="21134"/>
    <cellStyle name="Comma 6 2 2 5 9 15" xfId="21135"/>
    <cellStyle name="Comma 6 2 2 5 9 16" xfId="21136"/>
    <cellStyle name="Comma 6 2 2 5 9 17" xfId="21137"/>
    <cellStyle name="Comma 6 2 2 5 9 18" xfId="21138"/>
    <cellStyle name="Comma 6 2 2 5 9 19" xfId="21139"/>
    <cellStyle name="Comma 6 2 2 5 9 2" xfId="21140"/>
    <cellStyle name="Comma 6 2 2 5 9 20" xfId="21141"/>
    <cellStyle name="Comma 6 2 2 5 9 21" xfId="21142"/>
    <cellStyle name="Comma 6 2 2 5 9 22" xfId="21143"/>
    <cellStyle name="Comma 6 2 2 5 9 23" xfId="21144"/>
    <cellStyle name="Comma 6 2 2 5 9 24" xfId="21145"/>
    <cellStyle name="Comma 6 2 2 5 9 25" xfId="21146"/>
    <cellStyle name="Comma 6 2 2 5 9 26" xfId="21147"/>
    <cellStyle name="Comma 6 2 2 5 9 27" xfId="21148"/>
    <cellStyle name="Comma 6 2 2 5 9 3" xfId="21149"/>
    <cellStyle name="Comma 6 2 2 5 9 4" xfId="21150"/>
    <cellStyle name="Comma 6 2 2 5 9 5" xfId="21151"/>
    <cellStyle name="Comma 6 2 2 5 9 6" xfId="21152"/>
    <cellStyle name="Comma 6 2 2 5 9 7" xfId="21153"/>
    <cellStyle name="Comma 6 2 2 5 9 8" xfId="21154"/>
    <cellStyle name="Comma 6 2 2 5 9 9" xfId="21155"/>
    <cellStyle name="Comma 6 2 2 6" xfId="21156"/>
    <cellStyle name="Comma 6 2 2 6 10" xfId="21157"/>
    <cellStyle name="Comma 6 2 2 6 10 10" xfId="21158"/>
    <cellStyle name="Comma 6 2 2 6 10 11" xfId="21159"/>
    <cellStyle name="Comma 6 2 2 6 10 12" xfId="21160"/>
    <cellStyle name="Comma 6 2 2 6 10 13" xfId="21161"/>
    <cellStyle name="Comma 6 2 2 6 10 14" xfId="21162"/>
    <cellStyle name="Comma 6 2 2 6 10 15" xfId="21163"/>
    <cellStyle name="Comma 6 2 2 6 10 16" xfId="21164"/>
    <cellStyle name="Comma 6 2 2 6 10 17" xfId="21165"/>
    <cellStyle name="Comma 6 2 2 6 10 18" xfId="21166"/>
    <cellStyle name="Comma 6 2 2 6 10 19" xfId="21167"/>
    <cellStyle name="Comma 6 2 2 6 10 2" xfId="21168"/>
    <cellStyle name="Comma 6 2 2 6 10 20" xfId="21169"/>
    <cellStyle name="Comma 6 2 2 6 10 21" xfId="21170"/>
    <cellStyle name="Comma 6 2 2 6 10 22" xfId="21171"/>
    <cellStyle name="Comma 6 2 2 6 10 23" xfId="21172"/>
    <cellStyle name="Comma 6 2 2 6 10 24" xfId="21173"/>
    <cellStyle name="Comma 6 2 2 6 10 25" xfId="21174"/>
    <cellStyle name="Comma 6 2 2 6 10 26" xfId="21175"/>
    <cellStyle name="Comma 6 2 2 6 10 27" xfId="21176"/>
    <cellStyle name="Comma 6 2 2 6 10 3" xfId="21177"/>
    <cellStyle name="Comma 6 2 2 6 10 4" xfId="21178"/>
    <cellStyle name="Comma 6 2 2 6 10 5" xfId="21179"/>
    <cellStyle name="Comma 6 2 2 6 10 6" xfId="21180"/>
    <cellStyle name="Comma 6 2 2 6 10 7" xfId="21181"/>
    <cellStyle name="Comma 6 2 2 6 10 8" xfId="21182"/>
    <cellStyle name="Comma 6 2 2 6 10 9" xfId="21183"/>
    <cellStyle name="Comma 6 2 2 6 11" xfId="21184"/>
    <cellStyle name="Comma 6 2 2 6 12" xfId="21185"/>
    <cellStyle name="Comma 6 2 2 6 13" xfId="21186"/>
    <cellStyle name="Comma 6 2 2 6 14" xfId="21187"/>
    <cellStyle name="Comma 6 2 2 6 15" xfId="21188"/>
    <cellStyle name="Comma 6 2 2 6 16" xfId="21189"/>
    <cellStyle name="Comma 6 2 2 6 17" xfId="21190"/>
    <cellStyle name="Comma 6 2 2 6 18" xfId="21191"/>
    <cellStyle name="Comma 6 2 2 6 19" xfId="21192"/>
    <cellStyle name="Comma 6 2 2 6 2" xfId="21193"/>
    <cellStyle name="Comma 6 2 2 6 20" xfId="21194"/>
    <cellStyle name="Comma 6 2 2 6 21" xfId="21195"/>
    <cellStyle name="Comma 6 2 2 6 22" xfId="21196"/>
    <cellStyle name="Comma 6 2 2 6 23" xfId="21197"/>
    <cellStyle name="Comma 6 2 2 6 24" xfId="21198"/>
    <cellStyle name="Comma 6 2 2 6 25" xfId="21199"/>
    <cellStyle name="Comma 6 2 2 6 26" xfId="21200"/>
    <cellStyle name="Comma 6 2 2 6 27" xfId="21201"/>
    <cellStyle name="Comma 6 2 2 6 28" xfId="21202"/>
    <cellStyle name="Comma 6 2 2 6 29" xfId="21203"/>
    <cellStyle name="Comma 6 2 2 6 3" xfId="21204"/>
    <cellStyle name="Comma 6 2 2 6 30" xfId="21205"/>
    <cellStyle name="Comma 6 2 2 6 31" xfId="21206"/>
    <cellStyle name="Comma 6 2 2 6 32" xfId="21207"/>
    <cellStyle name="Comma 6 2 2 6 33" xfId="21208"/>
    <cellStyle name="Comma 6 2 2 6 34" xfId="21209"/>
    <cellStyle name="Comma 6 2 2 6 35" xfId="21210"/>
    <cellStyle name="Comma 6 2 2 6 36" xfId="21211"/>
    <cellStyle name="Comma 6 2 2 6 37" xfId="21212"/>
    <cellStyle name="Comma 6 2 2 6 38" xfId="21213"/>
    <cellStyle name="Comma 6 2 2 6 39" xfId="21214"/>
    <cellStyle name="Comma 6 2 2 6 4" xfId="21215"/>
    <cellStyle name="Comma 6 2 2 6 40" xfId="21216"/>
    <cellStyle name="Comma 6 2 2 6 41" xfId="21217"/>
    <cellStyle name="Comma 6 2 2 6 42" xfId="21218"/>
    <cellStyle name="Comma 6 2 2 6 43" xfId="21219"/>
    <cellStyle name="Comma 6 2 2 6 44" xfId="21220"/>
    <cellStyle name="Comma 6 2 2 6 45" xfId="21221"/>
    <cellStyle name="Comma 6 2 2 6 5" xfId="21222"/>
    <cellStyle name="Comma 6 2 2 6 6" xfId="21223"/>
    <cellStyle name="Comma 6 2 2 6 7" xfId="21224"/>
    <cellStyle name="Comma 6 2 2 6 8" xfId="21225"/>
    <cellStyle name="Comma 6 2 2 6 9" xfId="21226"/>
    <cellStyle name="Comma 6 2 2 6 9 10" xfId="21227"/>
    <cellStyle name="Comma 6 2 2 6 9 11" xfId="21228"/>
    <cellStyle name="Comma 6 2 2 6 9 12" xfId="21229"/>
    <cellStyle name="Comma 6 2 2 6 9 13" xfId="21230"/>
    <cellStyle name="Comma 6 2 2 6 9 14" xfId="21231"/>
    <cellStyle name="Comma 6 2 2 6 9 15" xfId="21232"/>
    <cellStyle name="Comma 6 2 2 6 9 16" xfId="21233"/>
    <cellStyle name="Comma 6 2 2 6 9 17" xfId="21234"/>
    <cellStyle name="Comma 6 2 2 6 9 18" xfId="21235"/>
    <cellStyle name="Comma 6 2 2 6 9 19" xfId="21236"/>
    <cellStyle name="Comma 6 2 2 6 9 2" xfId="21237"/>
    <cellStyle name="Comma 6 2 2 6 9 20" xfId="21238"/>
    <cellStyle name="Comma 6 2 2 6 9 21" xfId="21239"/>
    <cellStyle name="Comma 6 2 2 6 9 22" xfId="21240"/>
    <cellStyle name="Comma 6 2 2 6 9 23" xfId="21241"/>
    <cellStyle name="Comma 6 2 2 6 9 24" xfId="21242"/>
    <cellStyle name="Comma 6 2 2 6 9 25" xfId="21243"/>
    <cellStyle name="Comma 6 2 2 6 9 26" xfId="21244"/>
    <cellStyle name="Comma 6 2 2 6 9 27" xfId="21245"/>
    <cellStyle name="Comma 6 2 2 6 9 3" xfId="21246"/>
    <cellStyle name="Comma 6 2 2 6 9 4" xfId="21247"/>
    <cellStyle name="Comma 6 2 2 6 9 5" xfId="21248"/>
    <cellStyle name="Comma 6 2 2 6 9 6" xfId="21249"/>
    <cellStyle name="Comma 6 2 2 6 9 7" xfId="21250"/>
    <cellStyle name="Comma 6 2 2 6 9 8" xfId="21251"/>
    <cellStyle name="Comma 6 2 2 6 9 9" xfId="21252"/>
    <cellStyle name="Comma 6 2 2 7" xfId="21253"/>
    <cellStyle name="Comma 6 2 2 7 10" xfId="21254"/>
    <cellStyle name="Comma 6 2 2 7 11" xfId="21255"/>
    <cellStyle name="Comma 6 2 2 7 12" xfId="21256"/>
    <cellStyle name="Comma 6 2 2 7 13" xfId="21257"/>
    <cellStyle name="Comma 6 2 2 7 14" xfId="21258"/>
    <cellStyle name="Comma 6 2 2 7 15" xfId="21259"/>
    <cellStyle name="Comma 6 2 2 7 16" xfId="21260"/>
    <cellStyle name="Comma 6 2 2 7 17" xfId="21261"/>
    <cellStyle name="Comma 6 2 2 7 18" xfId="21262"/>
    <cellStyle name="Comma 6 2 2 7 19" xfId="21263"/>
    <cellStyle name="Comma 6 2 2 7 2" xfId="21264"/>
    <cellStyle name="Comma 6 2 2 7 20" xfId="21265"/>
    <cellStyle name="Comma 6 2 2 7 21" xfId="21266"/>
    <cellStyle name="Comma 6 2 2 7 22" xfId="21267"/>
    <cellStyle name="Comma 6 2 2 7 23" xfId="21268"/>
    <cellStyle name="Comma 6 2 2 7 24" xfId="21269"/>
    <cellStyle name="Comma 6 2 2 7 25" xfId="21270"/>
    <cellStyle name="Comma 6 2 2 7 26" xfId="21271"/>
    <cellStyle name="Comma 6 2 2 7 27" xfId="21272"/>
    <cellStyle name="Comma 6 2 2 7 28" xfId="21273"/>
    <cellStyle name="Comma 6 2 2 7 29" xfId="21274"/>
    <cellStyle name="Comma 6 2 2 7 3" xfId="21275"/>
    <cellStyle name="Comma 6 2 2 7 30" xfId="21276"/>
    <cellStyle name="Comma 6 2 2 7 31" xfId="21277"/>
    <cellStyle name="Comma 6 2 2 7 32" xfId="21278"/>
    <cellStyle name="Comma 6 2 2 7 33" xfId="21279"/>
    <cellStyle name="Comma 6 2 2 7 4" xfId="21280"/>
    <cellStyle name="Comma 6 2 2 7 5" xfId="21281"/>
    <cellStyle name="Comma 6 2 2 7 6" xfId="21282"/>
    <cellStyle name="Comma 6 2 2 7 7" xfId="21283"/>
    <cellStyle name="Comma 6 2 2 7 8" xfId="21284"/>
    <cellStyle name="Comma 6 2 2 7 9" xfId="21285"/>
    <cellStyle name="Comma 6 2 2 8" xfId="21286"/>
    <cellStyle name="Comma 6 2 2 8 10" xfId="21287"/>
    <cellStyle name="Comma 6 2 2 8 11" xfId="21288"/>
    <cellStyle name="Comma 6 2 2 8 12" xfId="21289"/>
    <cellStyle name="Comma 6 2 2 8 13" xfId="21290"/>
    <cellStyle name="Comma 6 2 2 8 14" xfId="21291"/>
    <cellStyle name="Comma 6 2 2 8 15" xfId="21292"/>
    <cellStyle name="Comma 6 2 2 8 16" xfId="21293"/>
    <cellStyle name="Comma 6 2 2 8 17" xfId="21294"/>
    <cellStyle name="Comma 6 2 2 8 18" xfId="21295"/>
    <cellStyle name="Comma 6 2 2 8 19" xfId="21296"/>
    <cellStyle name="Comma 6 2 2 8 2" xfId="21297"/>
    <cellStyle name="Comma 6 2 2 8 20" xfId="21298"/>
    <cellStyle name="Comma 6 2 2 8 21" xfId="21299"/>
    <cellStyle name="Comma 6 2 2 8 22" xfId="21300"/>
    <cellStyle name="Comma 6 2 2 8 23" xfId="21301"/>
    <cellStyle name="Comma 6 2 2 8 24" xfId="21302"/>
    <cellStyle name="Comma 6 2 2 8 25" xfId="21303"/>
    <cellStyle name="Comma 6 2 2 8 26" xfId="21304"/>
    <cellStyle name="Comma 6 2 2 8 27" xfId="21305"/>
    <cellStyle name="Comma 6 2 2 8 3" xfId="21306"/>
    <cellStyle name="Comma 6 2 2 8 4" xfId="21307"/>
    <cellStyle name="Comma 6 2 2 8 5" xfId="21308"/>
    <cellStyle name="Comma 6 2 2 8 6" xfId="21309"/>
    <cellStyle name="Comma 6 2 2 8 7" xfId="21310"/>
    <cellStyle name="Comma 6 2 2 8 8" xfId="21311"/>
    <cellStyle name="Comma 6 2 2 8 9" xfId="21312"/>
    <cellStyle name="Comma 6 2 20" xfId="21313"/>
    <cellStyle name="Comma 6 2 21" xfId="21314"/>
    <cellStyle name="Comma 6 2 22" xfId="21315"/>
    <cellStyle name="Comma 6 2 23" xfId="21316"/>
    <cellStyle name="Comma 6 2 24" xfId="21317"/>
    <cellStyle name="Comma 6 2 25" xfId="21318"/>
    <cellStyle name="Comma 6 2 26" xfId="21319"/>
    <cellStyle name="Comma 6 2 27" xfId="21320"/>
    <cellStyle name="Comma 6 2 28" xfId="21321"/>
    <cellStyle name="Comma 6 2 29" xfId="21322"/>
    <cellStyle name="Comma 6 2 3" xfId="21323"/>
    <cellStyle name="Comma 6 2 3 2" xfId="21324"/>
    <cellStyle name="Comma 6 2 3 3" xfId="21325"/>
    <cellStyle name="Comma 6 2 3 3 10" xfId="21326"/>
    <cellStyle name="Comma 6 2 3 3 11" xfId="21327"/>
    <cellStyle name="Comma 6 2 3 3 12" xfId="21328"/>
    <cellStyle name="Comma 6 2 3 3 13" xfId="21329"/>
    <cellStyle name="Comma 6 2 3 3 14" xfId="21330"/>
    <cellStyle name="Comma 6 2 3 3 15" xfId="21331"/>
    <cellStyle name="Comma 6 2 3 3 16" xfId="21332"/>
    <cellStyle name="Comma 6 2 3 3 17" xfId="21333"/>
    <cellStyle name="Comma 6 2 3 3 18" xfId="21334"/>
    <cellStyle name="Comma 6 2 3 3 19" xfId="21335"/>
    <cellStyle name="Comma 6 2 3 3 2" xfId="21336"/>
    <cellStyle name="Comma 6 2 3 3 20" xfId="21337"/>
    <cellStyle name="Comma 6 2 3 3 21" xfId="21338"/>
    <cellStyle name="Comma 6 2 3 3 22" xfId="21339"/>
    <cellStyle name="Comma 6 2 3 3 23" xfId="21340"/>
    <cellStyle name="Comma 6 2 3 3 24" xfId="21341"/>
    <cellStyle name="Comma 6 2 3 3 25" xfId="21342"/>
    <cellStyle name="Comma 6 2 3 3 26" xfId="21343"/>
    <cellStyle name="Comma 6 2 3 3 27" xfId="21344"/>
    <cellStyle name="Comma 6 2 3 3 28" xfId="21345"/>
    <cellStyle name="Comma 6 2 3 3 29" xfId="21346"/>
    <cellStyle name="Comma 6 2 3 3 3" xfId="21347"/>
    <cellStyle name="Comma 6 2 3 3 30" xfId="21348"/>
    <cellStyle name="Comma 6 2 3 3 31" xfId="21349"/>
    <cellStyle name="Comma 6 2 3 3 32" xfId="21350"/>
    <cellStyle name="Comma 6 2 3 3 33" xfId="21351"/>
    <cellStyle name="Comma 6 2 3 3 4" xfId="21352"/>
    <cellStyle name="Comma 6 2 3 3 5" xfId="21353"/>
    <cellStyle name="Comma 6 2 3 3 6" xfId="21354"/>
    <cellStyle name="Comma 6 2 3 3 7" xfId="21355"/>
    <cellStyle name="Comma 6 2 3 3 8" xfId="21356"/>
    <cellStyle name="Comma 6 2 3 3 9" xfId="21357"/>
    <cellStyle name="Comma 6 2 3 4" xfId="21358"/>
    <cellStyle name="Comma 6 2 3 4 10" xfId="21359"/>
    <cellStyle name="Comma 6 2 3 4 11" xfId="21360"/>
    <cellStyle name="Comma 6 2 3 4 12" xfId="21361"/>
    <cellStyle name="Comma 6 2 3 4 13" xfId="21362"/>
    <cellStyle name="Comma 6 2 3 4 14" xfId="21363"/>
    <cellStyle name="Comma 6 2 3 4 15" xfId="21364"/>
    <cellStyle name="Comma 6 2 3 4 16" xfId="21365"/>
    <cellStyle name="Comma 6 2 3 4 17" xfId="21366"/>
    <cellStyle name="Comma 6 2 3 4 18" xfId="21367"/>
    <cellStyle name="Comma 6 2 3 4 19" xfId="21368"/>
    <cellStyle name="Comma 6 2 3 4 2" xfId="21369"/>
    <cellStyle name="Comma 6 2 3 4 20" xfId="21370"/>
    <cellStyle name="Comma 6 2 3 4 21" xfId="21371"/>
    <cellStyle name="Comma 6 2 3 4 22" xfId="21372"/>
    <cellStyle name="Comma 6 2 3 4 23" xfId="21373"/>
    <cellStyle name="Comma 6 2 3 4 24" xfId="21374"/>
    <cellStyle name="Comma 6 2 3 4 25" xfId="21375"/>
    <cellStyle name="Comma 6 2 3 4 26" xfId="21376"/>
    <cellStyle name="Comma 6 2 3 4 27" xfId="21377"/>
    <cellStyle name="Comma 6 2 3 4 3" xfId="21378"/>
    <cellStyle name="Comma 6 2 3 4 4" xfId="21379"/>
    <cellStyle name="Comma 6 2 3 4 5" xfId="21380"/>
    <cellStyle name="Comma 6 2 3 4 6" xfId="21381"/>
    <cellStyle name="Comma 6 2 3 4 7" xfId="21382"/>
    <cellStyle name="Comma 6 2 3 4 8" xfId="21383"/>
    <cellStyle name="Comma 6 2 3 4 9" xfId="21384"/>
    <cellStyle name="Comma 6 2 30" xfId="21385"/>
    <cellStyle name="Comma 6 2 31" xfId="21386"/>
    <cellStyle name="Comma 6 2 32" xfId="21387"/>
    <cellStyle name="Comma 6 2 33" xfId="21388"/>
    <cellStyle name="Comma 6 2 34" xfId="21389"/>
    <cellStyle name="Comma 6 2 35" xfId="21390"/>
    <cellStyle name="Comma 6 2 36" xfId="21391"/>
    <cellStyle name="Comma 6 2 37" xfId="21392"/>
    <cellStyle name="Comma 6 2 38" xfId="21393"/>
    <cellStyle name="Comma 6 2 39" xfId="21394"/>
    <cellStyle name="Comma 6 2 4" xfId="21395"/>
    <cellStyle name="Comma 6 2 40" xfId="21396"/>
    <cellStyle name="Comma 6 2 41" xfId="21397"/>
    <cellStyle name="Comma 6 2 42" xfId="21398"/>
    <cellStyle name="Comma 6 2 43" xfId="21399"/>
    <cellStyle name="Comma 6 2 44" xfId="21400"/>
    <cellStyle name="Comma 6 2 45" xfId="21401"/>
    <cellStyle name="Comma 6 2 46" xfId="21402"/>
    <cellStyle name="Comma 6 2 47" xfId="21403"/>
    <cellStyle name="Comma 6 2 48" xfId="21404"/>
    <cellStyle name="Comma 6 2 49" xfId="21405"/>
    <cellStyle name="Comma 6 2 5" xfId="21406"/>
    <cellStyle name="Comma 6 2 50" xfId="21407"/>
    <cellStyle name="Comma 6 2 51" xfId="21408"/>
    <cellStyle name="Comma 6 2 6" xfId="21409"/>
    <cellStyle name="Comma 6 2 7" xfId="21410"/>
    <cellStyle name="Comma 6 2 8" xfId="21411"/>
    <cellStyle name="Comma 6 2 9" xfId="21412"/>
    <cellStyle name="Comma 6 3" xfId="21413"/>
    <cellStyle name="Comma 6 3 10" xfId="21414"/>
    <cellStyle name="Comma 6 3 11" xfId="21415"/>
    <cellStyle name="Comma 6 3 12" xfId="21416"/>
    <cellStyle name="Comma 6 3 13" xfId="21417"/>
    <cellStyle name="Comma 6 3 14" xfId="21418"/>
    <cellStyle name="Comma 6 3 15" xfId="21419"/>
    <cellStyle name="Comma 6 3 16" xfId="21420"/>
    <cellStyle name="Comma 6 3 17" xfId="21421"/>
    <cellStyle name="Comma 6 3 18" xfId="21422"/>
    <cellStyle name="Comma 6 3 19" xfId="21423"/>
    <cellStyle name="Comma 6 3 2" xfId="21424"/>
    <cellStyle name="Comma 6 3 2 2" xfId="21425"/>
    <cellStyle name="Comma 6 3 2 3" xfId="21426"/>
    <cellStyle name="Comma 6 3 2 3 10" xfId="21427"/>
    <cellStyle name="Comma 6 3 2 3 11" xfId="21428"/>
    <cellStyle name="Comma 6 3 2 3 12" xfId="21429"/>
    <cellStyle name="Comma 6 3 2 3 13" xfId="21430"/>
    <cellStyle name="Comma 6 3 2 3 14" xfId="21431"/>
    <cellStyle name="Comma 6 3 2 3 15" xfId="21432"/>
    <cellStyle name="Comma 6 3 2 3 16" xfId="21433"/>
    <cellStyle name="Comma 6 3 2 3 17" xfId="21434"/>
    <cellStyle name="Comma 6 3 2 3 18" xfId="21435"/>
    <cellStyle name="Comma 6 3 2 3 19" xfId="21436"/>
    <cellStyle name="Comma 6 3 2 3 2" xfId="21437"/>
    <cellStyle name="Comma 6 3 2 3 20" xfId="21438"/>
    <cellStyle name="Comma 6 3 2 3 21" xfId="21439"/>
    <cellStyle name="Comma 6 3 2 3 22" xfId="21440"/>
    <cellStyle name="Comma 6 3 2 3 23" xfId="21441"/>
    <cellStyle name="Comma 6 3 2 3 24" xfId="21442"/>
    <cellStyle name="Comma 6 3 2 3 25" xfId="21443"/>
    <cellStyle name="Comma 6 3 2 3 26" xfId="21444"/>
    <cellStyle name="Comma 6 3 2 3 27" xfId="21445"/>
    <cellStyle name="Comma 6 3 2 3 28" xfId="21446"/>
    <cellStyle name="Comma 6 3 2 3 29" xfId="21447"/>
    <cellStyle name="Comma 6 3 2 3 3" xfId="21448"/>
    <cellStyle name="Comma 6 3 2 3 30" xfId="21449"/>
    <cellStyle name="Comma 6 3 2 3 31" xfId="21450"/>
    <cellStyle name="Comma 6 3 2 3 32" xfId="21451"/>
    <cellStyle name="Comma 6 3 2 3 33" xfId="21452"/>
    <cellStyle name="Comma 6 3 2 3 4" xfId="21453"/>
    <cellStyle name="Comma 6 3 2 3 5" xfId="21454"/>
    <cellStyle name="Comma 6 3 2 3 6" xfId="21455"/>
    <cellStyle name="Comma 6 3 2 3 7" xfId="21456"/>
    <cellStyle name="Comma 6 3 2 3 8" xfId="21457"/>
    <cellStyle name="Comma 6 3 2 3 9" xfId="21458"/>
    <cellStyle name="Comma 6 3 2 4" xfId="21459"/>
    <cellStyle name="Comma 6 3 2 4 10" xfId="21460"/>
    <cellStyle name="Comma 6 3 2 4 11" xfId="21461"/>
    <cellStyle name="Comma 6 3 2 4 12" xfId="21462"/>
    <cellStyle name="Comma 6 3 2 4 13" xfId="21463"/>
    <cellStyle name="Comma 6 3 2 4 14" xfId="21464"/>
    <cellStyle name="Comma 6 3 2 4 15" xfId="21465"/>
    <cellStyle name="Comma 6 3 2 4 16" xfId="21466"/>
    <cellStyle name="Comma 6 3 2 4 17" xfId="21467"/>
    <cellStyle name="Comma 6 3 2 4 18" xfId="21468"/>
    <cellStyle name="Comma 6 3 2 4 19" xfId="21469"/>
    <cellStyle name="Comma 6 3 2 4 2" xfId="21470"/>
    <cellStyle name="Comma 6 3 2 4 20" xfId="21471"/>
    <cellStyle name="Comma 6 3 2 4 21" xfId="21472"/>
    <cellStyle name="Comma 6 3 2 4 22" xfId="21473"/>
    <cellStyle name="Comma 6 3 2 4 23" xfId="21474"/>
    <cellStyle name="Comma 6 3 2 4 24" xfId="21475"/>
    <cellStyle name="Comma 6 3 2 4 25" xfId="21476"/>
    <cellStyle name="Comma 6 3 2 4 26" xfId="21477"/>
    <cellStyle name="Comma 6 3 2 4 27" xfId="21478"/>
    <cellStyle name="Comma 6 3 2 4 3" xfId="21479"/>
    <cellStyle name="Comma 6 3 2 4 4" xfId="21480"/>
    <cellStyle name="Comma 6 3 2 4 5" xfId="21481"/>
    <cellStyle name="Comma 6 3 2 4 6" xfId="21482"/>
    <cellStyle name="Comma 6 3 2 4 7" xfId="21483"/>
    <cellStyle name="Comma 6 3 2 4 8" xfId="21484"/>
    <cellStyle name="Comma 6 3 2 4 9" xfId="21485"/>
    <cellStyle name="Comma 6 3 20" xfId="21486"/>
    <cellStyle name="Comma 6 3 21" xfId="21487"/>
    <cellStyle name="Comma 6 3 22" xfId="21488"/>
    <cellStyle name="Comma 6 3 23" xfId="21489"/>
    <cellStyle name="Comma 6 3 24" xfId="21490"/>
    <cellStyle name="Comma 6 3 25" xfId="21491"/>
    <cellStyle name="Comma 6 3 26" xfId="21492"/>
    <cellStyle name="Comma 6 3 27" xfId="21493"/>
    <cellStyle name="Comma 6 3 28" xfId="21494"/>
    <cellStyle name="Comma 6 3 29" xfId="21495"/>
    <cellStyle name="Comma 6 3 3" xfId="21496"/>
    <cellStyle name="Comma 6 3 30" xfId="21497"/>
    <cellStyle name="Comma 6 3 31" xfId="21498"/>
    <cellStyle name="Comma 6 3 32" xfId="21499"/>
    <cellStyle name="Comma 6 3 33" xfId="21500"/>
    <cellStyle name="Comma 6 3 34" xfId="21501"/>
    <cellStyle name="Comma 6 3 35" xfId="21502"/>
    <cellStyle name="Comma 6 3 36" xfId="21503"/>
    <cellStyle name="Comma 6 3 37" xfId="21504"/>
    <cellStyle name="Comma 6 3 38" xfId="21505"/>
    <cellStyle name="Comma 6 3 39" xfId="21506"/>
    <cellStyle name="Comma 6 3 4" xfId="21507"/>
    <cellStyle name="Comma 6 3 40" xfId="21508"/>
    <cellStyle name="Comma 6 3 41" xfId="21509"/>
    <cellStyle name="Comma 6 3 42" xfId="21510"/>
    <cellStyle name="Comma 6 3 43" xfId="21511"/>
    <cellStyle name="Comma 6 3 44" xfId="21512"/>
    <cellStyle name="Comma 6 3 45" xfId="21513"/>
    <cellStyle name="Comma 6 3 46" xfId="21514"/>
    <cellStyle name="Comma 6 3 47" xfId="21515"/>
    <cellStyle name="Comma 6 3 48" xfId="21516"/>
    <cellStyle name="Comma 6 3 49" xfId="21517"/>
    <cellStyle name="Comma 6 3 5" xfId="21518"/>
    <cellStyle name="Comma 6 3 50" xfId="21519"/>
    <cellStyle name="Comma 6 3 6" xfId="21520"/>
    <cellStyle name="Comma 6 3 7" xfId="21521"/>
    <cellStyle name="Comma 6 3 8" xfId="21522"/>
    <cellStyle name="Comma 6 3 9" xfId="21523"/>
    <cellStyle name="Comma 6 4" xfId="21524"/>
    <cellStyle name="Comma 6 4 10" xfId="21525"/>
    <cellStyle name="Comma 6 4 11" xfId="21526"/>
    <cellStyle name="Comma 6 4 12" xfId="21527"/>
    <cellStyle name="Comma 6 4 13" xfId="21528"/>
    <cellStyle name="Comma 6 4 14" xfId="21529"/>
    <cellStyle name="Comma 6 4 15" xfId="21530"/>
    <cellStyle name="Comma 6 4 16" xfId="21531"/>
    <cellStyle name="Comma 6 4 17" xfId="21532"/>
    <cellStyle name="Comma 6 4 18" xfId="21533"/>
    <cellStyle name="Comma 6 4 19" xfId="21534"/>
    <cellStyle name="Comma 6 4 2" xfId="21535"/>
    <cellStyle name="Comma 6 4 2 2" xfId="21536"/>
    <cellStyle name="Comma 6 4 2 2 10" xfId="21537"/>
    <cellStyle name="Comma 6 4 2 2 11" xfId="21538"/>
    <cellStyle name="Comma 6 4 2 2 12" xfId="21539"/>
    <cellStyle name="Comma 6 4 2 2 13" xfId="21540"/>
    <cellStyle name="Comma 6 4 2 2 14" xfId="21541"/>
    <cellStyle name="Comma 6 4 2 2 15" xfId="21542"/>
    <cellStyle name="Comma 6 4 2 2 16" xfId="21543"/>
    <cellStyle name="Comma 6 4 2 2 17" xfId="21544"/>
    <cellStyle name="Comma 6 4 2 2 18" xfId="21545"/>
    <cellStyle name="Comma 6 4 2 2 19" xfId="21546"/>
    <cellStyle name="Comma 6 4 2 2 2" xfId="21547"/>
    <cellStyle name="Comma 6 4 2 2 20" xfId="21548"/>
    <cellStyle name="Comma 6 4 2 2 21" xfId="21549"/>
    <cellStyle name="Comma 6 4 2 2 22" xfId="21550"/>
    <cellStyle name="Comma 6 4 2 2 23" xfId="21551"/>
    <cellStyle name="Comma 6 4 2 2 24" xfId="21552"/>
    <cellStyle name="Comma 6 4 2 2 25" xfId="21553"/>
    <cellStyle name="Comma 6 4 2 2 26" xfId="21554"/>
    <cellStyle name="Comma 6 4 2 2 27" xfId="21555"/>
    <cellStyle name="Comma 6 4 2 2 28" xfId="21556"/>
    <cellStyle name="Comma 6 4 2 2 29" xfId="21557"/>
    <cellStyle name="Comma 6 4 2 2 3" xfId="21558"/>
    <cellStyle name="Comma 6 4 2 2 30" xfId="21559"/>
    <cellStyle name="Comma 6 4 2 2 31" xfId="21560"/>
    <cellStyle name="Comma 6 4 2 2 32" xfId="21561"/>
    <cellStyle name="Comma 6 4 2 2 33" xfId="21562"/>
    <cellStyle name="Comma 6 4 2 2 4" xfId="21563"/>
    <cellStyle name="Comma 6 4 2 2 5" xfId="21564"/>
    <cellStyle name="Comma 6 4 2 2 6" xfId="21565"/>
    <cellStyle name="Comma 6 4 2 2 7" xfId="21566"/>
    <cellStyle name="Comma 6 4 2 2 8" xfId="21567"/>
    <cellStyle name="Comma 6 4 2 2 9" xfId="21568"/>
    <cellStyle name="Comma 6 4 2 3" xfId="21569"/>
    <cellStyle name="Comma 6 4 2 3 10" xfId="21570"/>
    <cellStyle name="Comma 6 4 2 3 11" xfId="21571"/>
    <cellStyle name="Comma 6 4 2 3 12" xfId="21572"/>
    <cellStyle name="Comma 6 4 2 3 13" xfId="21573"/>
    <cellStyle name="Comma 6 4 2 3 14" xfId="21574"/>
    <cellStyle name="Comma 6 4 2 3 15" xfId="21575"/>
    <cellStyle name="Comma 6 4 2 3 16" xfId="21576"/>
    <cellStyle name="Comma 6 4 2 3 17" xfId="21577"/>
    <cellStyle name="Comma 6 4 2 3 18" xfId="21578"/>
    <cellStyle name="Comma 6 4 2 3 19" xfId="21579"/>
    <cellStyle name="Comma 6 4 2 3 2" xfId="21580"/>
    <cellStyle name="Comma 6 4 2 3 20" xfId="21581"/>
    <cellStyle name="Comma 6 4 2 3 21" xfId="21582"/>
    <cellStyle name="Comma 6 4 2 3 22" xfId="21583"/>
    <cellStyle name="Comma 6 4 2 3 23" xfId="21584"/>
    <cellStyle name="Comma 6 4 2 3 24" xfId="21585"/>
    <cellStyle name="Comma 6 4 2 3 25" xfId="21586"/>
    <cellStyle name="Comma 6 4 2 3 26" xfId="21587"/>
    <cellStyle name="Comma 6 4 2 3 27" xfId="21588"/>
    <cellStyle name="Comma 6 4 2 3 3" xfId="21589"/>
    <cellStyle name="Comma 6 4 2 3 4" xfId="21590"/>
    <cellStyle name="Comma 6 4 2 3 5" xfId="21591"/>
    <cellStyle name="Comma 6 4 2 3 6" xfId="21592"/>
    <cellStyle name="Comma 6 4 2 3 7" xfId="21593"/>
    <cellStyle name="Comma 6 4 2 3 8" xfId="21594"/>
    <cellStyle name="Comma 6 4 2 3 9" xfId="21595"/>
    <cellStyle name="Comma 6 4 20" xfId="21596"/>
    <cellStyle name="Comma 6 4 21" xfId="21597"/>
    <cellStyle name="Comma 6 4 22" xfId="21598"/>
    <cellStyle name="Comma 6 4 23" xfId="21599"/>
    <cellStyle name="Comma 6 4 24" xfId="21600"/>
    <cellStyle name="Comma 6 4 25" xfId="21601"/>
    <cellStyle name="Comma 6 4 26" xfId="21602"/>
    <cellStyle name="Comma 6 4 27" xfId="21603"/>
    <cellStyle name="Comma 6 4 28" xfId="21604"/>
    <cellStyle name="Comma 6 4 29" xfId="21605"/>
    <cellStyle name="Comma 6 4 3" xfId="21606"/>
    <cellStyle name="Comma 6 4 30" xfId="21607"/>
    <cellStyle name="Comma 6 4 31" xfId="21608"/>
    <cellStyle name="Comma 6 4 32" xfId="21609"/>
    <cellStyle name="Comma 6 4 33" xfId="21610"/>
    <cellStyle name="Comma 6 4 34" xfId="21611"/>
    <cellStyle name="Comma 6 4 35" xfId="21612"/>
    <cellStyle name="Comma 6 4 36" xfId="21613"/>
    <cellStyle name="Comma 6 4 37" xfId="21614"/>
    <cellStyle name="Comma 6 4 38" xfId="21615"/>
    <cellStyle name="Comma 6 4 39" xfId="21616"/>
    <cellStyle name="Comma 6 4 4" xfId="21617"/>
    <cellStyle name="Comma 6 4 40" xfId="21618"/>
    <cellStyle name="Comma 6 4 41" xfId="21619"/>
    <cellStyle name="Comma 6 4 42" xfId="21620"/>
    <cellStyle name="Comma 6 4 43" xfId="21621"/>
    <cellStyle name="Comma 6 4 44" xfId="21622"/>
    <cellStyle name="Comma 6 4 45" xfId="21623"/>
    <cellStyle name="Comma 6 4 5" xfId="21624"/>
    <cellStyle name="Comma 6 4 6" xfId="21625"/>
    <cellStyle name="Comma 6 4 7" xfId="21626"/>
    <cellStyle name="Comma 6 4 8" xfId="21627"/>
    <cellStyle name="Comma 6 4 9" xfId="21628"/>
    <cellStyle name="Comma 6 5" xfId="21629"/>
    <cellStyle name="Comma 6 5 10" xfId="21630"/>
    <cellStyle name="Comma 6 5 10 10" xfId="21631"/>
    <cellStyle name="Comma 6 5 10 11" xfId="21632"/>
    <cellStyle name="Comma 6 5 10 12" xfId="21633"/>
    <cellStyle name="Comma 6 5 10 13" xfId="21634"/>
    <cellStyle name="Comma 6 5 10 14" xfId="21635"/>
    <cellStyle name="Comma 6 5 10 15" xfId="21636"/>
    <cellStyle name="Comma 6 5 10 16" xfId="21637"/>
    <cellStyle name="Comma 6 5 10 17" xfId="21638"/>
    <cellStyle name="Comma 6 5 10 18" xfId="21639"/>
    <cellStyle name="Comma 6 5 10 19" xfId="21640"/>
    <cellStyle name="Comma 6 5 10 2" xfId="21641"/>
    <cellStyle name="Comma 6 5 10 20" xfId="21642"/>
    <cellStyle name="Comma 6 5 10 21" xfId="21643"/>
    <cellStyle name="Comma 6 5 10 22" xfId="21644"/>
    <cellStyle name="Comma 6 5 10 23" xfId="21645"/>
    <cellStyle name="Comma 6 5 10 24" xfId="21646"/>
    <cellStyle name="Comma 6 5 10 25" xfId="21647"/>
    <cellStyle name="Comma 6 5 10 26" xfId="21648"/>
    <cellStyle name="Comma 6 5 10 27" xfId="21649"/>
    <cellStyle name="Comma 6 5 10 3" xfId="21650"/>
    <cellStyle name="Comma 6 5 10 4" xfId="21651"/>
    <cellStyle name="Comma 6 5 10 5" xfId="21652"/>
    <cellStyle name="Comma 6 5 10 6" xfId="21653"/>
    <cellStyle name="Comma 6 5 10 7" xfId="21654"/>
    <cellStyle name="Comma 6 5 10 8" xfId="21655"/>
    <cellStyle name="Comma 6 5 10 9" xfId="21656"/>
    <cellStyle name="Comma 6 5 11" xfId="21657"/>
    <cellStyle name="Comma 6 5 12" xfId="21658"/>
    <cellStyle name="Comma 6 5 13" xfId="21659"/>
    <cellStyle name="Comma 6 5 14" xfId="21660"/>
    <cellStyle name="Comma 6 5 15" xfId="21661"/>
    <cellStyle name="Comma 6 5 16" xfId="21662"/>
    <cellStyle name="Comma 6 5 17" xfId="21663"/>
    <cellStyle name="Comma 6 5 18" xfId="21664"/>
    <cellStyle name="Comma 6 5 19" xfId="21665"/>
    <cellStyle name="Comma 6 5 2" xfId="21666"/>
    <cellStyle name="Comma 6 5 20" xfId="21667"/>
    <cellStyle name="Comma 6 5 21" xfId="21668"/>
    <cellStyle name="Comma 6 5 22" xfId="21669"/>
    <cellStyle name="Comma 6 5 23" xfId="21670"/>
    <cellStyle name="Comma 6 5 24" xfId="21671"/>
    <cellStyle name="Comma 6 5 25" xfId="21672"/>
    <cellStyle name="Comma 6 5 26" xfId="21673"/>
    <cellStyle name="Comma 6 5 27" xfId="21674"/>
    <cellStyle name="Comma 6 5 28" xfId="21675"/>
    <cellStyle name="Comma 6 5 29" xfId="21676"/>
    <cellStyle name="Comma 6 5 3" xfId="21677"/>
    <cellStyle name="Comma 6 5 30" xfId="21678"/>
    <cellStyle name="Comma 6 5 31" xfId="21679"/>
    <cellStyle name="Comma 6 5 32" xfId="21680"/>
    <cellStyle name="Comma 6 5 33" xfId="21681"/>
    <cellStyle name="Comma 6 5 34" xfId="21682"/>
    <cellStyle name="Comma 6 5 35" xfId="21683"/>
    <cellStyle name="Comma 6 5 36" xfId="21684"/>
    <cellStyle name="Comma 6 5 37" xfId="21685"/>
    <cellStyle name="Comma 6 5 38" xfId="21686"/>
    <cellStyle name="Comma 6 5 39" xfId="21687"/>
    <cellStyle name="Comma 6 5 4" xfId="21688"/>
    <cellStyle name="Comma 6 5 40" xfId="21689"/>
    <cellStyle name="Comma 6 5 41" xfId="21690"/>
    <cellStyle name="Comma 6 5 42" xfId="21691"/>
    <cellStyle name="Comma 6 5 43" xfId="21692"/>
    <cellStyle name="Comma 6 5 44" xfId="21693"/>
    <cellStyle name="Comma 6 5 45" xfId="21694"/>
    <cellStyle name="Comma 6 5 5" xfId="21695"/>
    <cellStyle name="Comma 6 5 6" xfId="21696"/>
    <cellStyle name="Comma 6 5 7" xfId="21697"/>
    <cellStyle name="Comma 6 5 8" xfId="21698"/>
    <cellStyle name="Comma 6 5 9" xfId="21699"/>
    <cellStyle name="Comma 6 5 9 10" xfId="21700"/>
    <cellStyle name="Comma 6 5 9 11" xfId="21701"/>
    <cellStyle name="Comma 6 5 9 12" xfId="21702"/>
    <cellStyle name="Comma 6 5 9 13" xfId="21703"/>
    <cellStyle name="Comma 6 5 9 14" xfId="21704"/>
    <cellStyle name="Comma 6 5 9 15" xfId="21705"/>
    <cellStyle name="Comma 6 5 9 16" xfId="21706"/>
    <cellStyle name="Comma 6 5 9 17" xfId="21707"/>
    <cellStyle name="Comma 6 5 9 18" xfId="21708"/>
    <cellStyle name="Comma 6 5 9 19" xfId="21709"/>
    <cellStyle name="Comma 6 5 9 2" xfId="21710"/>
    <cellStyle name="Comma 6 5 9 20" xfId="21711"/>
    <cellStyle name="Comma 6 5 9 21" xfId="21712"/>
    <cellStyle name="Comma 6 5 9 22" xfId="21713"/>
    <cellStyle name="Comma 6 5 9 23" xfId="21714"/>
    <cellStyle name="Comma 6 5 9 24" xfId="21715"/>
    <cellStyle name="Comma 6 5 9 25" xfId="21716"/>
    <cellStyle name="Comma 6 5 9 26" xfId="21717"/>
    <cellStyle name="Comma 6 5 9 27" xfId="21718"/>
    <cellStyle name="Comma 6 5 9 3" xfId="21719"/>
    <cellStyle name="Comma 6 5 9 4" xfId="21720"/>
    <cellStyle name="Comma 6 5 9 5" xfId="21721"/>
    <cellStyle name="Comma 6 5 9 6" xfId="21722"/>
    <cellStyle name="Comma 6 5 9 7" xfId="21723"/>
    <cellStyle name="Comma 6 5 9 8" xfId="21724"/>
    <cellStyle name="Comma 6 5 9 9" xfId="21725"/>
    <cellStyle name="Comma 6 6" xfId="21726"/>
    <cellStyle name="Comma 6 6 10" xfId="21727"/>
    <cellStyle name="Comma 6 6 10 10" xfId="21728"/>
    <cellStyle name="Comma 6 6 10 11" xfId="21729"/>
    <cellStyle name="Comma 6 6 10 12" xfId="21730"/>
    <cellStyle name="Comma 6 6 10 13" xfId="21731"/>
    <cellStyle name="Comma 6 6 10 14" xfId="21732"/>
    <cellStyle name="Comma 6 6 10 15" xfId="21733"/>
    <cellStyle name="Comma 6 6 10 16" xfId="21734"/>
    <cellStyle name="Comma 6 6 10 17" xfId="21735"/>
    <cellStyle name="Comma 6 6 10 18" xfId="21736"/>
    <cellStyle name="Comma 6 6 10 19" xfId="21737"/>
    <cellStyle name="Comma 6 6 10 2" xfId="21738"/>
    <cellStyle name="Comma 6 6 10 20" xfId="21739"/>
    <cellStyle name="Comma 6 6 10 21" xfId="21740"/>
    <cellStyle name="Comma 6 6 10 22" xfId="21741"/>
    <cellStyle name="Comma 6 6 10 23" xfId="21742"/>
    <cellStyle name="Comma 6 6 10 24" xfId="21743"/>
    <cellStyle name="Comma 6 6 10 25" xfId="21744"/>
    <cellStyle name="Comma 6 6 10 26" xfId="21745"/>
    <cellStyle name="Comma 6 6 10 27" xfId="21746"/>
    <cellStyle name="Comma 6 6 10 3" xfId="21747"/>
    <cellStyle name="Comma 6 6 10 4" xfId="21748"/>
    <cellStyle name="Comma 6 6 10 5" xfId="21749"/>
    <cellStyle name="Comma 6 6 10 6" xfId="21750"/>
    <cellStyle name="Comma 6 6 10 7" xfId="21751"/>
    <cellStyle name="Comma 6 6 10 8" xfId="21752"/>
    <cellStyle name="Comma 6 6 10 9" xfId="21753"/>
    <cellStyle name="Comma 6 6 11" xfId="21754"/>
    <cellStyle name="Comma 6 6 12" xfId="21755"/>
    <cellStyle name="Comma 6 6 13" xfId="21756"/>
    <cellStyle name="Comma 6 6 14" xfId="21757"/>
    <cellStyle name="Comma 6 6 15" xfId="21758"/>
    <cellStyle name="Comma 6 6 16" xfId="21759"/>
    <cellStyle name="Comma 6 6 17" xfId="21760"/>
    <cellStyle name="Comma 6 6 18" xfId="21761"/>
    <cellStyle name="Comma 6 6 19" xfId="21762"/>
    <cellStyle name="Comma 6 6 2" xfId="21763"/>
    <cellStyle name="Comma 6 6 20" xfId="21764"/>
    <cellStyle name="Comma 6 6 21" xfId="21765"/>
    <cellStyle name="Comma 6 6 22" xfId="21766"/>
    <cellStyle name="Comma 6 6 23" xfId="21767"/>
    <cellStyle name="Comma 6 6 24" xfId="21768"/>
    <cellStyle name="Comma 6 6 25" xfId="21769"/>
    <cellStyle name="Comma 6 6 26" xfId="21770"/>
    <cellStyle name="Comma 6 6 27" xfId="21771"/>
    <cellStyle name="Comma 6 6 28" xfId="21772"/>
    <cellStyle name="Comma 6 6 29" xfId="21773"/>
    <cellStyle name="Comma 6 6 3" xfId="21774"/>
    <cellStyle name="Comma 6 6 30" xfId="21775"/>
    <cellStyle name="Comma 6 6 31" xfId="21776"/>
    <cellStyle name="Comma 6 6 32" xfId="21777"/>
    <cellStyle name="Comma 6 6 33" xfId="21778"/>
    <cellStyle name="Comma 6 6 34" xfId="21779"/>
    <cellStyle name="Comma 6 6 35" xfId="21780"/>
    <cellStyle name="Comma 6 6 36" xfId="21781"/>
    <cellStyle name="Comma 6 6 37" xfId="21782"/>
    <cellStyle name="Comma 6 6 38" xfId="21783"/>
    <cellStyle name="Comma 6 6 39" xfId="21784"/>
    <cellStyle name="Comma 6 6 4" xfId="21785"/>
    <cellStyle name="Comma 6 6 40" xfId="21786"/>
    <cellStyle name="Comma 6 6 41" xfId="21787"/>
    <cellStyle name="Comma 6 6 42" xfId="21788"/>
    <cellStyle name="Comma 6 6 43" xfId="21789"/>
    <cellStyle name="Comma 6 6 44" xfId="21790"/>
    <cellStyle name="Comma 6 6 45" xfId="21791"/>
    <cellStyle name="Comma 6 6 5" xfId="21792"/>
    <cellStyle name="Comma 6 6 6" xfId="21793"/>
    <cellStyle name="Comma 6 6 7" xfId="21794"/>
    <cellStyle name="Comma 6 6 8" xfId="21795"/>
    <cellStyle name="Comma 6 6 9" xfId="21796"/>
    <cellStyle name="Comma 6 6 9 10" xfId="21797"/>
    <cellStyle name="Comma 6 6 9 11" xfId="21798"/>
    <cellStyle name="Comma 6 6 9 12" xfId="21799"/>
    <cellStyle name="Comma 6 6 9 13" xfId="21800"/>
    <cellStyle name="Comma 6 6 9 14" xfId="21801"/>
    <cellStyle name="Comma 6 6 9 15" xfId="21802"/>
    <cellStyle name="Comma 6 6 9 16" xfId="21803"/>
    <cellStyle name="Comma 6 6 9 17" xfId="21804"/>
    <cellStyle name="Comma 6 6 9 18" xfId="21805"/>
    <cellStyle name="Comma 6 6 9 19" xfId="21806"/>
    <cellStyle name="Comma 6 6 9 2" xfId="21807"/>
    <cellStyle name="Comma 6 6 9 20" xfId="21808"/>
    <cellStyle name="Comma 6 6 9 21" xfId="21809"/>
    <cellStyle name="Comma 6 6 9 22" xfId="21810"/>
    <cellStyle name="Comma 6 6 9 23" xfId="21811"/>
    <cellStyle name="Comma 6 6 9 24" xfId="21812"/>
    <cellStyle name="Comma 6 6 9 25" xfId="21813"/>
    <cellStyle name="Comma 6 6 9 26" xfId="21814"/>
    <cellStyle name="Comma 6 6 9 27" xfId="21815"/>
    <cellStyle name="Comma 6 6 9 3" xfId="21816"/>
    <cellStyle name="Comma 6 6 9 4" xfId="21817"/>
    <cellStyle name="Comma 6 6 9 5" xfId="21818"/>
    <cellStyle name="Comma 6 6 9 6" xfId="21819"/>
    <cellStyle name="Comma 6 6 9 7" xfId="21820"/>
    <cellStyle name="Comma 6 6 9 8" xfId="21821"/>
    <cellStyle name="Comma 6 6 9 9" xfId="21822"/>
    <cellStyle name="Comma 6 7" xfId="21823"/>
    <cellStyle name="Comma 6 7 10" xfId="21824"/>
    <cellStyle name="Comma 6 7 10 10" xfId="21825"/>
    <cellStyle name="Comma 6 7 10 11" xfId="21826"/>
    <cellStyle name="Comma 6 7 10 12" xfId="21827"/>
    <cellStyle name="Comma 6 7 10 13" xfId="21828"/>
    <cellStyle name="Comma 6 7 10 14" xfId="21829"/>
    <cellStyle name="Comma 6 7 10 15" xfId="21830"/>
    <cellStyle name="Comma 6 7 10 16" xfId="21831"/>
    <cellStyle name="Comma 6 7 10 17" xfId="21832"/>
    <cellStyle name="Comma 6 7 10 18" xfId="21833"/>
    <cellStyle name="Comma 6 7 10 19" xfId="21834"/>
    <cellStyle name="Comma 6 7 10 2" xfId="21835"/>
    <cellStyle name="Comma 6 7 10 20" xfId="21836"/>
    <cellStyle name="Comma 6 7 10 21" xfId="21837"/>
    <cellStyle name="Comma 6 7 10 22" xfId="21838"/>
    <cellStyle name="Comma 6 7 10 23" xfId="21839"/>
    <cellStyle name="Comma 6 7 10 24" xfId="21840"/>
    <cellStyle name="Comma 6 7 10 25" xfId="21841"/>
    <cellStyle name="Comma 6 7 10 26" xfId="21842"/>
    <cellStyle name="Comma 6 7 10 27" xfId="21843"/>
    <cellStyle name="Comma 6 7 10 3" xfId="21844"/>
    <cellStyle name="Comma 6 7 10 4" xfId="21845"/>
    <cellStyle name="Comma 6 7 10 5" xfId="21846"/>
    <cellStyle name="Comma 6 7 10 6" xfId="21847"/>
    <cellStyle name="Comma 6 7 10 7" xfId="21848"/>
    <cellStyle name="Comma 6 7 10 8" xfId="21849"/>
    <cellStyle name="Comma 6 7 10 9" xfId="21850"/>
    <cellStyle name="Comma 6 7 11" xfId="21851"/>
    <cellStyle name="Comma 6 7 12" xfId="21852"/>
    <cellStyle name="Comma 6 7 13" xfId="21853"/>
    <cellStyle name="Comma 6 7 14" xfId="21854"/>
    <cellStyle name="Comma 6 7 15" xfId="21855"/>
    <cellStyle name="Comma 6 7 16" xfId="21856"/>
    <cellStyle name="Comma 6 7 17" xfId="21857"/>
    <cellStyle name="Comma 6 7 18" xfId="21858"/>
    <cellStyle name="Comma 6 7 19" xfId="21859"/>
    <cellStyle name="Comma 6 7 2" xfId="21860"/>
    <cellStyle name="Comma 6 7 20" xfId="21861"/>
    <cellStyle name="Comma 6 7 21" xfId="21862"/>
    <cellStyle name="Comma 6 7 22" xfId="21863"/>
    <cellStyle name="Comma 6 7 23" xfId="21864"/>
    <cellStyle name="Comma 6 7 24" xfId="21865"/>
    <cellStyle name="Comma 6 7 25" xfId="21866"/>
    <cellStyle name="Comma 6 7 26" xfId="21867"/>
    <cellStyle name="Comma 6 7 27" xfId="21868"/>
    <cellStyle name="Comma 6 7 28" xfId="21869"/>
    <cellStyle name="Comma 6 7 29" xfId="21870"/>
    <cellStyle name="Comma 6 7 3" xfId="21871"/>
    <cellStyle name="Comma 6 7 30" xfId="21872"/>
    <cellStyle name="Comma 6 7 31" xfId="21873"/>
    <cellStyle name="Comma 6 7 32" xfId="21874"/>
    <cellStyle name="Comma 6 7 33" xfId="21875"/>
    <cellStyle name="Comma 6 7 34" xfId="21876"/>
    <cellStyle name="Comma 6 7 35" xfId="21877"/>
    <cellStyle name="Comma 6 7 36" xfId="21878"/>
    <cellStyle name="Comma 6 7 37" xfId="21879"/>
    <cellStyle name="Comma 6 7 38" xfId="21880"/>
    <cellStyle name="Comma 6 7 39" xfId="21881"/>
    <cellStyle name="Comma 6 7 4" xfId="21882"/>
    <cellStyle name="Comma 6 7 40" xfId="21883"/>
    <cellStyle name="Comma 6 7 41" xfId="21884"/>
    <cellStyle name="Comma 6 7 42" xfId="21885"/>
    <cellStyle name="Comma 6 7 43" xfId="21886"/>
    <cellStyle name="Comma 6 7 44" xfId="21887"/>
    <cellStyle name="Comma 6 7 45" xfId="21888"/>
    <cellStyle name="Comma 6 7 5" xfId="21889"/>
    <cellStyle name="Comma 6 7 6" xfId="21890"/>
    <cellStyle name="Comma 6 7 7" xfId="21891"/>
    <cellStyle name="Comma 6 7 8" xfId="21892"/>
    <cellStyle name="Comma 6 7 9" xfId="21893"/>
    <cellStyle name="Comma 6 7 9 10" xfId="21894"/>
    <cellStyle name="Comma 6 7 9 11" xfId="21895"/>
    <cellStyle name="Comma 6 7 9 12" xfId="21896"/>
    <cellStyle name="Comma 6 7 9 13" xfId="21897"/>
    <cellStyle name="Comma 6 7 9 14" xfId="21898"/>
    <cellStyle name="Comma 6 7 9 15" xfId="21899"/>
    <cellStyle name="Comma 6 7 9 16" xfId="21900"/>
    <cellStyle name="Comma 6 7 9 17" xfId="21901"/>
    <cellStyle name="Comma 6 7 9 18" xfId="21902"/>
    <cellStyle name="Comma 6 7 9 19" xfId="21903"/>
    <cellStyle name="Comma 6 7 9 2" xfId="21904"/>
    <cellStyle name="Comma 6 7 9 20" xfId="21905"/>
    <cellStyle name="Comma 6 7 9 21" xfId="21906"/>
    <cellStyle name="Comma 6 7 9 22" xfId="21907"/>
    <cellStyle name="Comma 6 7 9 23" xfId="21908"/>
    <cellStyle name="Comma 6 7 9 24" xfId="21909"/>
    <cellStyle name="Comma 6 7 9 25" xfId="21910"/>
    <cellStyle name="Comma 6 7 9 26" xfId="21911"/>
    <cellStyle name="Comma 6 7 9 27" xfId="21912"/>
    <cellStyle name="Comma 6 7 9 3" xfId="21913"/>
    <cellStyle name="Comma 6 7 9 4" xfId="21914"/>
    <cellStyle name="Comma 6 7 9 5" xfId="21915"/>
    <cellStyle name="Comma 6 7 9 6" xfId="21916"/>
    <cellStyle name="Comma 6 7 9 7" xfId="21917"/>
    <cellStyle name="Comma 6 7 9 8" xfId="21918"/>
    <cellStyle name="Comma 6 7 9 9" xfId="21919"/>
    <cellStyle name="Comma 6 8" xfId="21920"/>
    <cellStyle name="Comma 6 8 10" xfId="21921"/>
    <cellStyle name="Comma 6 8 11" xfId="21922"/>
    <cellStyle name="Comma 6 8 12" xfId="21923"/>
    <cellStyle name="Comma 6 8 13" xfId="21924"/>
    <cellStyle name="Comma 6 8 14" xfId="21925"/>
    <cellStyle name="Comma 6 8 15" xfId="21926"/>
    <cellStyle name="Comma 6 8 16" xfId="21927"/>
    <cellStyle name="Comma 6 8 17" xfId="21928"/>
    <cellStyle name="Comma 6 8 18" xfId="21929"/>
    <cellStyle name="Comma 6 8 19" xfId="21930"/>
    <cellStyle name="Comma 6 8 2" xfId="21931"/>
    <cellStyle name="Comma 6 8 2 10" xfId="21932"/>
    <cellStyle name="Comma 6 8 2 11" xfId="21933"/>
    <cellStyle name="Comma 6 8 2 12" xfId="21934"/>
    <cellStyle name="Comma 6 8 2 13" xfId="21935"/>
    <cellStyle name="Comma 6 8 2 14" xfId="21936"/>
    <cellStyle name="Comma 6 8 2 15" xfId="21937"/>
    <cellStyle name="Comma 6 8 2 16" xfId="21938"/>
    <cellStyle name="Comma 6 8 2 17" xfId="21939"/>
    <cellStyle name="Comma 6 8 2 18" xfId="21940"/>
    <cellStyle name="Comma 6 8 2 19" xfId="21941"/>
    <cellStyle name="Comma 6 8 2 2" xfId="21942"/>
    <cellStyle name="Comma 6 8 2 2 10" xfId="21943"/>
    <cellStyle name="Comma 6 8 2 2 11" xfId="21944"/>
    <cellStyle name="Comma 6 8 2 2 12" xfId="21945"/>
    <cellStyle name="Comma 6 8 2 2 13" xfId="21946"/>
    <cellStyle name="Comma 6 8 2 2 14" xfId="21947"/>
    <cellStyle name="Comma 6 8 2 2 15" xfId="21948"/>
    <cellStyle name="Comma 6 8 2 2 16" xfId="21949"/>
    <cellStyle name="Comma 6 8 2 2 17" xfId="21950"/>
    <cellStyle name="Comma 6 8 2 2 18" xfId="21951"/>
    <cellStyle name="Comma 6 8 2 2 19" xfId="21952"/>
    <cellStyle name="Comma 6 8 2 2 2" xfId="21953"/>
    <cellStyle name="Comma 6 8 2 2 20" xfId="21954"/>
    <cellStyle name="Comma 6 8 2 2 21" xfId="21955"/>
    <cellStyle name="Comma 6 8 2 2 22" xfId="21956"/>
    <cellStyle name="Comma 6 8 2 2 3" xfId="21957"/>
    <cellStyle name="Comma 6 8 2 2 4" xfId="21958"/>
    <cellStyle name="Comma 6 8 2 2 5" xfId="21959"/>
    <cellStyle name="Comma 6 8 2 2 6" xfId="21960"/>
    <cellStyle name="Comma 6 8 2 2 7" xfId="21961"/>
    <cellStyle name="Comma 6 8 2 2 8" xfId="21962"/>
    <cellStyle name="Comma 6 8 2 2 9" xfId="21963"/>
    <cellStyle name="Comma 6 8 2 20" xfId="21964"/>
    <cellStyle name="Comma 6 8 2 21" xfId="21965"/>
    <cellStyle name="Comma 6 8 2 22" xfId="21966"/>
    <cellStyle name="Comma 6 8 2 23" xfId="21967"/>
    <cellStyle name="Comma 6 8 2 24" xfId="21968"/>
    <cellStyle name="Comma 6 8 2 25" xfId="21969"/>
    <cellStyle name="Comma 6 8 2 26" xfId="21970"/>
    <cellStyle name="Comma 6 8 2 27" xfId="21971"/>
    <cellStyle name="Comma 6 8 2 28" xfId="21972"/>
    <cellStyle name="Comma 6 8 2 29" xfId="21973"/>
    <cellStyle name="Comma 6 8 2 3" xfId="21974"/>
    <cellStyle name="Comma 6 8 2 3 10" xfId="21975"/>
    <cellStyle name="Comma 6 8 2 3 11" xfId="21976"/>
    <cellStyle name="Comma 6 8 2 3 12" xfId="21977"/>
    <cellStyle name="Comma 6 8 2 3 13" xfId="21978"/>
    <cellStyle name="Comma 6 8 2 3 14" xfId="21979"/>
    <cellStyle name="Comma 6 8 2 3 15" xfId="21980"/>
    <cellStyle name="Comma 6 8 2 3 16" xfId="21981"/>
    <cellStyle name="Comma 6 8 2 3 17" xfId="21982"/>
    <cellStyle name="Comma 6 8 2 3 18" xfId="21983"/>
    <cellStyle name="Comma 6 8 2 3 19" xfId="21984"/>
    <cellStyle name="Comma 6 8 2 3 2" xfId="21985"/>
    <cellStyle name="Comma 6 8 2 3 20" xfId="21986"/>
    <cellStyle name="Comma 6 8 2 3 21" xfId="21987"/>
    <cellStyle name="Comma 6 8 2 3 22" xfId="21988"/>
    <cellStyle name="Comma 6 8 2 3 3" xfId="21989"/>
    <cellStyle name="Comma 6 8 2 3 4" xfId="21990"/>
    <cellStyle name="Comma 6 8 2 3 5" xfId="21991"/>
    <cellStyle name="Comma 6 8 2 3 6" xfId="21992"/>
    <cellStyle name="Comma 6 8 2 3 7" xfId="21993"/>
    <cellStyle name="Comma 6 8 2 3 8" xfId="21994"/>
    <cellStyle name="Comma 6 8 2 3 9" xfId="21995"/>
    <cellStyle name="Comma 6 8 2 30" xfId="21996"/>
    <cellStyle name="Comma 6 8 2 31" xfId="21997"/>
    <cellStyle name="Comma 6 8 2 32" xfId="21998"/>
    <cellStyle name="Comma 6 8 2 33" xfId="21999"/>
    <cellStyle name="Comma 6 8 2 34" xfId="22000"/>
    <cellStyle name="Comma 6 8 2 35" xfId="22001"/>
    <cellStyle name="Comma 6 8 2 36" xfId="22002"/>
    <cellStyle name="Comma 6 8 2 37" xfId="22003"/>
    <cellStyle name="Comma 6 8 2 4" xfId="22004"/>
    <cellStyle name="Comma 6 8 2 4 10" xfId="22005"/>
    <cellStyle name="Comma 6 8 2 4 11" xfId="22006"/>
    <cellStyle name="Comma 6 8 2 4 12" xfId="22007"/>
    <cellStyle name="Comma 6 8 2 4 13" xfId="22008"/>
    <cellStyle name="Comma 6 8 2 4 14" xfId="22009"/>
    <cellStyle name="Comma 6 8 2 4 15" xfId="22010"/>
    <cellStyle name="Comma 6 8 2 4 16" xfId="22011"/>
    <cellStyle name="Comma 6 8 2 4 17" xfId="22012"/>
    <cellStyle name="Comma 6 8 2 4 18" xfId="22013"/>
    <cellStyle name="Comma 6 8 2 4 19" xfId="22014"/>
    <cellStyle name="Comma 6 8 2 4 2" xfId="22015"/>
    <cellStyle name="Comma 6 8 2 4 20" xfId="22016"/>
    <cellStyle name="Comma 6 8 2 4 21" xfId="22017"/>
    <cellStyle name="Comma 6 8 2 4 22" xfId="22018"/>
    <cellStyle name="Comma 6 8 2 4 3" xfId="22019"/>
    <cellStyle name="Comma 6 8 2 4 4" xfId="22020"/>
    <cellStyle name="Comma 6 8 2 4 5" xfId="22021"/>
    <cellStyle name="Comma 6 8 2 4 6" xfId="22022"/>
    <cellStyle name="Comma 6 8 2 4 7" xfId="22023"/>
    <cellStyle name="Comma 6 8 2 4 8" xfId="22024"/>
    <cellStyle name="Comma 6 8 2 4 9" xfId="22025"/>
    <cellStyle name="Comma 6 8 2 5" xfId="22026"/>
    <cellStyle name="Comma 6 8 2 5 10" xfId="22027"/>
    <cellStyle name="Comma 6 8 2 5 11" xfId="22028"/>
    <cellStyle name="Comma 6 8 2 5 12" xfId="22029"/>
    <cellStyle name="Comma 6 8 2 5 13" xfId="22030"/>
    <cellStyle name="Comma 6 8 2 5 14" xfId="22031"/>
    <cellStyle name="Comma 6 8 2 5 15" xfId="22032"/>
    <cellStyle name="Comma 6 8 2 5 16" xfId="22033"/>
    <cellStyle name="Comma 6 8 2 5 17" xfId="22034"/>
    <cellStyle name="Comma 6 8 2 5 18" xfId="22035"/>
    <cellStyle name="Comma 6 8 2 5 19" xfId="22036"/>
    <cellStyle name="Comma 6 8 2 5 2" xfId="22037"/>
    <cellStyle name="Comma 6 8 2 5 20" xfId="22038"/>
    <cellStyle name="Comma 6 8 2 5 21" xfId="22039"/>
    <cellStyle name="Comma 6 8 2 5 22" xfId="22040"/>
    <cellStyle name="Comma 6 8 2 5 3" xfId="22041"/>
    <cellStyle name="Comma 6 8 2 5 4" xfId="22042"/>
    <cellStyle name="Comma 6 8 2 5 5" xfId="22043"/>
    <cellStyle name="Comma 6 8 2 5 6" xfId="22044"/>
    <cellStyle name="Comma 6 8 2 5 7" xfId="22045"/>
    <cellStyle name="Comma 6 8 2 5 8" xfId="22046"/>
    <cellStyle name="Comma 6 8 2 5 9" xfId="22047"/>
    <cellStyle name="Comma 6 8 2 6" xfId="22048"/>
    <cellStyle name="Comma 6 8 2 6 10" xfId="22049"/>
    <cellStyle name="Comma 6 8 2 6 11" xfId="22050"/>
    <cellStyle name="Comma 6 8 2 6 12" xfId="22051"/>
    <cellStyle name="Comma 6 8 2 6 13" xfId="22052"/>
    <cellStyle name="Comma 6 8 2 6 14" xfId="22053"/>
    <cellStyle name="Comma 6 8 2 6 15" xfId="22054"/>
    <cellStyle name="Comma 6 8 2 6 16" xfId="22055"/>
    <cellStyle name="Comma 6 8 2 6 17" xfId="22056"/>
    <cellStyle name="Comma 6 8 2 6 18" xfId="22057"/>
    <cellStyle name="Comma 6 8 2 6 19" xfId="22058"/>
    <cellStyle name="Comma 6 8 2 6 2" xfId="22059"/>
    <cellStyle name="Comma 6 8 2 6 20" xfId="22060"/>
    <cellStyle name="Comma 6 8 2 6 21" xfId="22061"/>
    <cellStyle name="Comma 6 8 2 6 22" xfId="22062"/>
    <cellStyle name="Comma 6 8 2 6 3" xfId="22063"/>
    <cellStyle name="Comma 6 8 2 6 4" xfId="22064"/>
    <cellStyle name="Comma 6 8 2 6 5" xfId="22065"/>
    <cellStyle name="Comma 6 8 2 6 6" xfId="22066"/>
    <cellStyle name="Comma 6 8 2 6 7" xfId="22067"/>
    <cellStyle name="Comma 6 8 2 6 8" xfId="22068"/>
    <cellStyle name="Comma 6 8 2 6 9" xfId="22069"/>
    <cellStyle name="Comma 6 8 2 7" xfId="22070"/>
    <cellStyle name="Comma 6 8 2 7 10" xfId="22071"/>
    <cellStyle name="Comma 6 8 2 7 11" xfId="22072"/>
    <cellStyle name="Comma 6 8 2 7 12" xfId="22073"/>
    <cellStyle name="Comma 6 8 2 7 13" xfId="22074"/>
    <cellStyle name="Comma 6 8 2 7 14" xfId="22075"/>
    <cellStyle name="Comma 6 8 2 7 15" xfId="22076"/>
    <cellStyle name="Comma 6 8 2 7 16" xfId="22077"/>
    <cellStyle name="Comma 6 8 2 7 17" xfId="22078"/>
    <cellStyle name="Comma 6 8 2 7 18" xfId="22079"/>
    <cellStyle name="Comma 6 8 2 7 19" xfId="22080"/>
    <cellStyle name="Comma 6 8 2 7 2" xfId="22081"/>
    <cellStyle name="Comma 6 8 2 7 20" xfId="22082"/>
    <cellStyle name="Comma 6 8 2 7 21" xfId="22083"/>
    <cellStyle name="Comma 6 8 2 7 22" xfId="22084"/>
    <cellStyle name="Comma 6 8 2 7 3" xfId="22085"/>
    <cellStyle name="Comma 6 8 2 7 4" xfId="22086"/>
    <cellStyle name="Comma 6 8 2 7 5" xfId="22087"/>
    <cellStyle name="Comma 6 8 2 7 6" xfId="22088"/>
    <cellStyle name="Comma 6 8 2 7 7" xfId="22089"/>
    <cellStyle name="Comma 6 8 2 7 8" xfId="22090"/>
    <cellStyle name="Comma 6 8 2 7 9" xfId="22091"/>
    <cellStyle name="Comma 6 8 2 8" xfId="22092"/>
    <cellStyle name="Comma 6 8 2 9" xfId="22093"/>
    <cellStyle name="Comma 6 8 20" xfId="22094"/>
    <cellStyle name="Comma 6 8 21" xfId="22095"/>
    <cellStyle name="Comma 6 8 22" xfId="22096"/>
    <cellStyle name="Comma 6 8 23" xfId="22097"/>
    <cellStyle name="Comma 6 8 24" xfId="22098"/>
    <cellStyle name="Comma 6 8 25" xfId="22099"/>
    <cellStyle name="Comma 6 8 26" xfId="22100"/>
    <cellStyle name="Comma 6 8 27" xfId="22101"/>
    <cellStyle name="Comma 6 8 28" xfId="22102"/>
    <cellStyle name="Comma 6 8 29" xfId="22103"/>
    <cellStyle name="Comma 6 8 3" xfId="22104"/>
    <cellStyle name="Comma 6 8 30" xfId="22105"/>
    <cellStyle name="Comma 6 8 31" xfId="22106"/>
    <cellStyle name="Comma 6 8 32" xfId="22107"/>
    <cellStyle name="Comma 6 8 33" xfId="22108"/>
    <cellStyle name="Comma 6 8 34" xfId="22109"/>
    <cellStyle name="Comma 6 8 35" xfId="22110"/>
    <cellStyle name="Comma 6 8 36" xfId="22111"/>
    <cellStyle name="Comma 6 8 37" xfId="22112"/>
    <cellStyle name="Comma 6 8 4" xfId="22113"/>
    <cellStyle name="Comma 6 8 5" xfId="22114"/>
    <cellStyle name="Comma 6 8 6" xfId="22115"/>
    <cellStyle name="Comma 6 8 7" xfId="22116"/>
    <cellStyle name="Comma 6 8 8" xfId="22117"/>
    <cellStyle name="Comma 6 8 9" xfId="22118"/>
    <cellStyle name="Comma 6 9" xfId="22119"/>
    <cellStyle name="Comma 6 9 10" xfId="22120"/>
    <cellStyle name="Comma 6 9 11" xfId="22121"/>
    <cellStyle name="Comma 6 9 11 10" xfId="22122"/>
    <cellStyle name="Comma 6 9 11 11" xfId="22123"/>
    <cellStyle name="Comma 6 9 11 12" xfId="22124"/>
    <cellStyle name="Comma 6 9 11 13" xfId="22125"/>
    <cellStyle name="Comma 6 9 11 14" xfId="22126"/>
    <cellStyle name="Comma 6 9 11 15" xfId="22127"/>
    <cellStyle name="Comma 6 9 11 16" xfId="22128"/>
    <cellStyle name="Comma 6 9 11 17" xfId="22129"/>
    <cellStyle name="Comma 6 9 11 18" xfId="22130"/>
    <cellStyle name="Comma 6 9 11 19" xfId="22131"/>
    <cellStyle name="Comma 6 9 11 2" xfId="22132"/>
    <cellStyle name="Comma 6 9 11 20" xfId="22133"/>
    <cellStyle name="Comma 6 9 11 21" xfId="22134"/>
    <cellStyle name="Comma 6 9 11 22" xfId="22135"/>
    <cellStyle name="Comma 6 9 11 3" xfId="22136"/>
    <cellStyle name="Comma 6 9 11 4" xfId="22137"/>
    <cellStyle name="Comma 6 9 11 5" xfId="22138"/>
    <cellStyle name="Comma 6 9 11 6" xfId="22139"/>
    <cellStyle name="Comma 6 9 11 7" xfId="22140"/>
    <cellStyle name="Comma 6 9 11 8" xfId="22141"/>
    <cellStyle name="Comma 6 9 11 9" xfId="22142"/>
    <cellStyle name="Comma 6 9 12" xfId="22143"/>
    <cellStyle name="Comma 6 9 12 10" xfId="22144"/>
    <cellStyle name="Comma 6 9 12 11" xfId="22145"/>
    <cellStyle name="Comma 6 9 12 12" xfId="22146"/>
    <cellStyle name="Comma 6 9 12 13" xfId="22147"/>
    <cellStyle name="Comma 6 9 12 14" xfId="22148"/>
    <cellStyle name="Comma 6 9 12 15" xfId="22149"/>
    <cellStyle name="Comma 6 9 12 16" xfId="22150"/>
    <cellStyle name="Comma 6 9 12 17" xfId="22151"/>
    <cellStyle name="Comma 6 9 12 18" xfId="22152"/>
    <cellStyle name="Comma 6 9 12 19" xfId="22153"/>
    <cellStyle name="Comma 6 9 12 2" xfId="22154"/>
    <cellStyle name="Comma 6 9 12 20" xfId="22155"/>
    <cellStyle name="Comma 6 9 12 21" xfId="22156"/>
    <cellStyle name="Comma 6 9 12 22" xfId="22157"/>
    <cellStyle name="Comma 6 9 12 3" xfId="22158"/>
    <cellStyle name="Comma 6 9 12 4" xfId="22159"/>
    <cellStyle name="Comma 6 9 12 5" xfId="22160"/>
    <cellStyle name="Comma 6 9 12 6" xfId="22161"/>
    <cellStyle name="Comma 6 9 12 7" xfId="22162"/>
    <cellStyle name="Comma 6 9 12 8" xfId="22163"/>
    <cellStyle name="Comma 6 9 12 9" xfId="22164"/>
    <cellStyle name="Comma 6 9 13" xfId="22165"/>
    <cellStyle name="Comma 6 9 14" xfId="22166"/>
    <cellStyle name="Comma 6 9 15" xfId="22167"/>
    <cellStyle name="Comma 6 9 16" xfId="22168"/>
    <cellStyle name="Comma 6 9 17" xfId="22169"/>
    <cellStyle name="Comma 6 9 18" xfId="22170"/>
    <cellStyle name="Comma 6 9 19" xfId="22171"/>
    <cellStyle name="Comma 6 9 2" xfId="22172"/>
    <cellStyle name="Comma 6 9 2 10" xfId="22173"/>
    <cellStyle name="Comma 6 9 2 11" xfId="22174"/>
    <cellStyle name="Comma 6 9 2 12" xfId="22175"/>
    <cellStyle name="Comma 6 9 2 13" xfId="22176"/>
    <cellStyle name="Comma 6 9 2 14" xfId="22177"/>
    <cellStyle name="Comma 6 9 2 15" xfId="22178"/>
    <cellStyle name="Comma 6 9 2 16" xfId="22179"/>
    <cellStyle name="Comma 6 9 2 17" xfId="22180"/>
    <cellStyle name="Comma 6 9 2 18" xfId="22181"/>
    <cellStyle name="Comma 6 9 2 19" xfId="22182"/>
    <cellStyle name="Comma 6 9 2 2" xfId="22183"/>
    <cellStyle name="Comma 6 9 2 20" xfId="22184"/>
    <cellStyle name="Comma 6 9 2 21" xfId="22185"/>
    <cellStyle name="Comma 6 9 2 22" xfId="22186"/>
    <cellStyle name="Comma 6 9 2 3" xfId="22187"/>
    <cellStyle name="Comma 6 9 2 4" xfId="22188"/>
    <cellStyle name="Comma 6 9 2 5" xfId="22189"/>
    <cellStyle name="Comma 6 9 2 6" xfId="22190"/>
    <cellStyle name="Comma 6 9 2 7" xfId="22191"/>
    <cellStyle name="Comma 6 9 2 8" xfId="22192"/>
    <cellStyle name="Comma 6 9 2 9" xfId="22193"/>
    <cellStyle name="Comma 6 9 20" xfId="22194"/>
    <cellStyle name="Comma 6 9 21" xfId="22195"/>
    <cellStyle name="Comma 6 9 22" xfId="22196"/>
    <cellStyle name="Comma 6 9 23" xfId="22197"/>
    <cellStyle name="Comma 6 9 24" xfId="22198"/>
    <cellStyle name="Comma 6 9 25" xfId="22199"/>
    <cellStyle name="Comma 6 9 26" xfId="22200"/>
    <cellStyle name="Comma 6 9 27" xfId="22201"/>
    <cellStyle name="Comma 6 9 28" xfId="22202"/>
    <cellStyle name="Comma 6 9 29" xfId="22203"/>
    <cellStyle name="Comma 6 9 3" xfId="22204"/>
    <cellStyle name="Comma 6 9 3 10" xfId="22205"/>
    <cellStyle name="Comma 6 9 3 11" xfId="22206"/>
    <cellStyle name="Comma 6 9 3 12" xfId="22207"/>
    <cellStyle name="Comma 6 9 3 13" xfId="22208"/>
    <cellStyle name="Comma 6 9 3 14" xfId="22209"/>
    <cellStyle name="Comma 6 9 3 15" xfId="22210"/>
    <cellStyle name="Comma 6 9 3 16" xfId="22211"/>
    <cellStyle name="Comma 6 9 3 17" xfId="22212"/>
    <cellStyle name="Comma 6 9 3 18" xfId="22213"/>
    <cellStyle name="Comma 6 9 3 19" xfId="22214"/>
    <cellStyle name="Comma 6 9 3 2" xfId="22215"/>
    <cellStyle name="Comma 6 9 3 20" xfId="22216"/>
    <cellStyle name="Comma 6 9 3 21" xfId="22217"/>
    <cellStyle name="Comma 6 9 3 22" xfId="22218"/>
    <cellStyle name="Comma 6 9 3 3" xfId="22219"/>
    <cellStyle name="Comma 6 9 3 4" xfId="22220"/>
    <cellStyle name="Comma 6 9 3 5" xfId="22221"/>
    <cellStyle name="Comma 6 9 3 6" xfId="22222"/>
    <cellStyle name="Comma 6 9 3 7" xfId="22223"/>
    <cellStyle name="Comma 6 9 3 8" xfId="22224"/>
    <cellStyle name="Comma 6 9 3 9" xfId="22225"/>
    <cellStyle name="Comma 6 9 30" xfId="22226"/>
    <cellStyle name="Comma 6 9 31" xfId="22227"/>
    <cellStyle name="Comma 6 9 32" xfId="22228"/>
    <cellStyle name="Comma 6 9 33" xfId="22229"/>
    <cellStyle name="Comma 6 9 4" xfId="22230"/>
    <cellStyle name="Comma 6 9 4 10" xfId="22231"/>
    <cellStyle name="Comma 6 9 4 11" xfId="22232"/>
    <cellStyle name="Comma 6 9 4 12" xfId="22233"/>
    <cellStyle name="Comma 6 9 4 13" xfId="22234"/>
    <cellStyle name="Comma 6 9 4 14" xfId="22235"/>
    <cellStyle name="Comma 6 9 4 15" xfId="22236"/>
    <cellStyle name="Comma 6 9 4 16" xfId="22237"/>
    <cellStyle name="Comma 6 9 4 17" xfId="22238"/>
    <cellStyle name="Comma 6 9 4 18" xfId="22239"/>
    <cellStyle name="Comma 6 9 4 19" xfId="22240"/>
    <cellStyle name="Comma 6 9 4 2" xfId="22241"/>
    <cellStyle name="Comma 6 9 4 20" xfId="22242"/>
    <cellStyle name="Comma 6 9 4 21" xfId="22243"/>
    <cellStyle name="Comma 6 9 4 22" xfId="22244"/>
    <cellStyle name="Comma 6 9 4 3" xfId="22245"/>
    <cellStyle name="Comma 6 9 4 4" xfId="22246"/>
    <cellStyle name="Comma 6 9 4 5" xfId="22247"/>
    <cellStyle name="Comma 6 9 4 6" xfId="22248"/>
    <cellStyle name="Comma 6 9 4 7" xfId="22249"/>
    <cellStyle name="Comma 6 9 4 8" xfId="22250"/>
    <cellStyle name="Comma 6 9 4 9" xfId="22251"/>
    <cellStyle name="Comma 6 9 5" xfId="22252"/>
    <cellStyle name="Comma 6 9 6" xfId="22253"/>
    <cellStyle name="Comma 6 9 7" xfId="22254"/>
    <cellStyle name="Comma 6 9 7 10" xfId="22255"/>
    <cellStyle name="Comma 6 9 7 11" xfId="22256"/>
    <cellStyle name="Comma 6 9 7 12" xfId="22257"/>
    <cellStyle name="Comma 6 9 7 13" xfId="22258"/>
    <cellStyle name="Comma 6 9 7 14" xfId="22259"/>
    <cellStyle name="Comma 6 9 7 15" xfId="22260"/>
    <cellStyle name="Comma 6 9 7 16" xfId="22261"/>
    <cellStyle name="Comma 6 9 7 17" xfId="22262"/>
    <cellStyle name="Comma 6 9 7 18" xfId="22263"/>
    <cellStyle name="Comma 6 9 7 19" xfId="22264"/>
    <cellStyle name="Comma 6 9 7 2" xfId="22265"/>
    <cellStyle name="Comma 6 9 7 20" xfId="22266"/>
    <cellStyle name="Comma 6 9 7 21" xfId="22267"/>
    <cellStyle name="Comma 6 9 7 22" xfId="22268"/>
    <cellStyle name="Comma 6 9 7 3" xfId="22269"/>
    <cellStyle name="Comma 6 9 7 4" xfId="22270"/>
    <cellStyle name="Comma 6 9 7 5" xfId="22271"/>
    <cellStyle name="Comma 6 9 7 6" xfId="22272"/>
    <cellStyle name="Comma 6 9 7 7" xfId="22273"/>
    <cellStyle name="Comma 6 9 7 8" xfId="22274"/>
    <cellStyle name="Comma 6 9 7 9" xfId="22275"/>
    <cellStyle name="Comma 6 9 8" xfId="22276"/>
    <cellStyle name="Comma 6 9 9" xfId="22277"/>
    <cellStyle name="Comma 62" xfId="22278"/>
    <cellStyle name="Comma 64" xfId="22279"/>
    <cellStyle name="Comma 7" xfId="22280"/>
    <cellStyle name="Comma 7 10" xfId="22281"/>
    <cellStyle name="Comma 7 10 10" xfId="22282"/>
    <cellStyle name="Comma 7 10 11" xfId="22283"/>
    <cellStyle name="Comma 7 10 12" xfId="22284"/>
    <cellStyle name="Comma 7 10 13" xfId="22285"/>
    <cellStyle name="Comma 7 10 14" xfId="22286"/>
    <cellStyle name="Comma 7 10 15" xfId="22287"/>
    <cellStyle name="Comma 7 10 16" xfId="22288"/>
    <cellStyle name="Comma 7 10 17" xfId="22289"/>
    <cellStyle name="Comma 7 10 18" xfId="22290"/>
    <cellStyle name="Comma 7 10 19" xfId="22291"/>
    <cellStyle name="Comma 7 10 2" xfId="22292"/>
    <cellStyle name="Comma 7 10 20" xfId="22293"/>
    <cellStyle name="Comma 7 10 21" xfId="22294"/>
    <cellStyle name="Comma 7 10 22" xfId="22295"/>
    <cellStyle name="Comma 7 10 3" xfId="22296"/>
    <cellStyle name="Comma 7 10 4" xfId="22297"/>
    <cellStyle name="Comma 7 10 5" xfId="22298"/>
    <cellStyle name="Comma 7 10 6" xfId="22299"/>
    <cellStyle name="Comma 7 10 7" xfId="22300"/>
    <cellStyle name="Comma 7 10 8" xfId="22301"/>
    <cellStyle name="Comma 7 10 9" xfId="22302"/>
    <cellStyle name="Comma 7 11" xfId="22303"/>
    <cellStyle name="Comma 7 11 10" xfId="22304"/>
    <cellStyle name="Comma 7 11 11" xfId="22305"/>
    <cellStyle name="Comma 7 11 12" xfId="22306"/>
    <cellStyle name="Comma 7 11 13" xfId="22307"/>
    <cellStyle name="Comma 7 11 14" xfId="22308"/>
    <cellStyle name="Comma 7 11 15" xfId="22309"/>
    <cellStyle name="Comma 7 11 16" xfId="22310"/>
    <cellStyle name="Comma 7 11 17" xfId="22311"/>
    <cellStyle name="Comma 7 11 18" xfId="22312"/>
    <cellStyle name="Comma 7 11 19" xfId="22313"/>
    <cellStyle name="Comma 7 11 2" xfId="22314"/>
    <cellStyle name="Comma 7 11 20" xfId="22315"/>
    <cellStyle name="Comma 7 11 21" xfId="22316"/>
    <cellStyle name="Comma 7 11 22" xfId="22317"/>
    <cellStyle name="Comma 7 11 3" xfId="22318"/>
    <cellStyle name="Comma 7 11 4" xfId="22319"/>
    <cellStyle name="Comma 7 11 5" xfId="22320"/>
    <cellStyle name="Comma 7 11 6" xfId="22321"/>
    <cellStyle name="Comma 7 11 7" xfId="22322"/>
    <cellStyle name="Comma 7 11 8" xfId="22323"/>
    <cellStyle name="Comma 7 11 9" xfId="22324"/>
    <cellStyle name="Comma 7 12" xfId="22325"/>
    <cellStyle name="Comma 7 12 10" xfId="22326"/>
    <cellStyle name="Comma 7 12 11" xfId="22327"/>
    <cellStyle name="Comma 7 12 12" xfId="22328"/>
    <cellStyle name="Comma 7 12 13" xfId="22329"/>
    <cellStyle name="Comma 7 12 14" xfId="22330"/>
    <cellStyle name="Comma 7 12 15" xfId="22331"/>
    <cellStyle name="Comma 7 12 16" xfId="22332"/>
    <cellStyle name="Comma 7 12 17" xfId="22333"/>
    <cellStyle name="Comma 7 12 18" xfId="22334"/>
    <cellStyle name="Comma 7 12 19" xfId="22335"/>
    <cellStyle name="Comma 7 12 2" xfId="22336"/>
    <cellStyle name="Comma 7 12 20" xfId="22337"/>
    <cellStyle name="Comma 7 12 21" xfId="22338"/>
    <cellStyle name="Comma 7 12 22" xfId="22339"/>
    <cellStyle name="Comma 7 12 3" xfId="22340"/>
    <cellStyle name="Comma 7 12 4" xfId="22341"/>
    <cellStyle name="Comma 7 12 5" xfId="22342"/>
    <cellStyle name="Comma 7 12 6" xfId="22343"/>
    <cellStyle name="Comma 7 12 7" xfId="22344"/>
    <cellStyle name="Comma 7 12 8" xfId="22345"/>
    <cellStyle name="Comma 7 12 9" xfId="22346"/>
    <cellStyle name="Comma 7 13" xfId="22347"/>
    <cellStyle name="Comma 7 13 10" xfId="22348"/>
    <cellStyle name="Comma 7 13 11" xfId="22349"/>
    <cellStyle name="Comma 7 13 12" xfId="22350"/>
    <cellStyle name="Comma 7 13 13" xfId="22351"/>
    <cellStyle name="Comma 7 13 14" xfId="22352"/>
    <cellStyle name="Comma 7 13 15" xfId="22353"/>
    <cellStyle name="Comma 7 13 16" xfId="22354"/>
    <cellStyle name="Comma 7 13 17" xfId="22355"/>
    <cellStyle name="Comma 7 13 18" xfId="22356"/>
    <cellStyle name="Comma 7 13 19" xfId="22357"/>
    <cellStyle name="Comma 7 13 2" xfId="22358"/>
    <cellStyle name="Comma 7 13 20" xfId="22359"/>
    <cellStyle name="Comma 7 13 21" xfId="22360"/>
    <cellStyle name="Comma 7 13 22" xfId="22361"/>
    <cellStyle name="Comma 7 13 3" xfId="22362"/>
    <cellStyle name="Comma 7 13 4" xfId="22363"/>
    <cellStyle name="Comma 7 13 5" xfId="22364"/>
    <cellStyle name="Comma 7 13 6" xfId="22365"/>
    <cellStyle name="Comma 7 13 7" xfId="22366"/>
    <cellStyle name="Comma 7 13 8" xfId="22367"/>
    <cellStyle name="Comma 7 13 9" xfId="22368"/>
    <cellStyle name="Comma 7 14" xfId="22369"/>
    <cellStyle name="Comma 7 14 10" xfId="22370"/>
    <cellStyle name="Comma 7 14 11" xfId="22371"/>
    <cellStyle name="Comma 7 14 12" xfId="22372"/>
    <cellStyle name="Comma 7 14 13" xfId="22373"/>
    <cellStyle name="Comma 7 14 14" xfId="22374"/>
    <cellStyle name="Comma 7 14 15" xfId="22375"/>
    <cellStyle name="Comma 7 14 16" xfId="22376"/>
    <cellStyle name="Comma 7 14 17" xfId="22377"/>
    <cellStyle name="Comma 7 14 18" xfId="22378"/>
    <cellStyle name="Comma 7 14 19" xfId="22379"/>
    <cellStyle name="Comma 7 14 2" xfId="22380"/>
    <cellStyle name="Comma 7 14 20" xfId="22381"/>
    <cellStyle name="Comma 7 14 21" xfId="22382"/>
    <cellStyle name="Comma 7 14 22" xfId="22383"/>
    <cellStyle name="Comma 7 14 3" xfId="22384"/>
    <cellStyle name="Comma 7 14 4" xfId="22385"/>
    <cellStyle name="Comma 7 14 5" xfId="22386"/>
    <cellStyle name="Comma 7 14 6" xfId="22387"/>
    <cellStyle name="Comma 7 14 7" xfId="22388"/>
    <cellStyle name="Comma 7 14 8" xfId="22389"/>
    <cellStyle name="Comma 7 14 9" xfId="22390"/>
    <cellStyle name="Comma 7 15" xfId="22391"/>
    <cellStyle name="Comma 7 15 10" xfId="22392"/>
    <cellStyle name="Comma 7 15 11" xfId="22393"/>
    <cellStyle name="Comma 7 15 12" xfId="22394"/>
    <cellStyle name="Comma 7 15 13" xfId="22395"/>
    <cellStyle name="Comma 7 15 14" xfId="22396"/>
    <cellStyle name="Comma 7 15 15" xfId="22397"/>
    <cellStyle name="Comma 7 15 16" xfId="22398"/>
    <cellStyle name="Comma 7 15 17" xfId="22399"/>
    <cellStyle name="Comma 7 15 18" xfId="22400"/>
    <cellStyle name="Comma 7 15 19" xfId="22401"/>
    <cellStyle name="Comma 7 15 2" xfId="22402"/>
    <cellStyle name="Comma 7 15 20" xfId="22403"/>
    <cellStyle name="Comma 7 15 21" xfId="22404"/>
    <cellStyle name="Comma 7 15 22" xfId="22405"/>
    <cellStyle name="Comma 7 15 3" xfId="22406"/>
    <cellStyle name="Comma 7 15 4" xfId="22407"/>
    <cellStyle name="Comma 7 15 5" xfId="22408"/>
    <cellStyle name="Comma 7 15 6" xfId="22409"/>
    <cellStyle name="Comma 7 15 7" xfId="22410"/>
    <cellStyle name="Comma 7 15 8" xfId="22411"/>
    <cellStyle name="Comma 7 15 9" xfId="22412"/>
    <cellStyle name="Comma 7 16" xfId="22413"/>
    <cellStyle name="Comma 7 16 10" xfId="22414"/>
    <cellStyle name="Comma 7 16 11" xfId="22415"/>
    <cellStyle name="Comma 7 16 12" xfId="22416"/>
    <cellStyle name="Comma 7 16 13" xfId="22417"/>
    <cellStyle name="Comma 7 16 14" xfId="22418"/>
    <cellStyle name="Comma 7 16 15" xfId="22419"/>
    <cellStyle name="Comma 7 16 16" xfId="22420"/>
    <cellStyle name="Comma 7 16 17" xfId="22421"/>
    <cellStyle name="Comma 7 16 18" xfId="22422"/>
    <cellStyle name="Comma 7 16 19" xfId="22423"/>
    <cellStyle name="Comma 7 16 2" xfId="22424"/>
    <cellStyle name="Comma 7 16 20" xfId="22425"/>
    <cellStyle name="Comma 7 16 21" xfId="22426"/>
    <cellStyle name="Comma 7 16 22" xfId="22427"/>
    <cellStyle name="Comma 7 16 3" xfId="22428"/>
    <cellStyle name="Comma 7 16 4" xfId="22429"/>
    <cellStyle name="Comma 7 16 5" xfId="22430"/>
    <cellStyle name="Comma 7 16 6" xfId="22431"/>
    <cellStyle name="Comma 7 16 7" xfId="22432"/>
    <cellStyle name="Comma 7 16 8" xfId="22433"/>
    <cellStyle name="Comma 7 16 9" xfId="22434"/>
    <cellStyle name="Comma 7 17" xfId="22435"/>
    <cellStyle name="Comma 7 17 10" xfId="22436"/>
    <cellStyle name="Comma 7 17 11" xfId="22437"/>
    <cellStyle name="Comma 7 17 12" xfId="22438"/>
    <cellStyle name="Comma 7 17 13" xfId="22439"/>
    <cellStyle name="Comma 7 17 14" xfId="22440"/>
    <cellStyle name="Comma 7 17 15" xfId="22441"/>
    <cellStyle name="Comma 7 17 16" xfId="22442"/>
    <cellStyle name="Comma 7 17 17" xfId="22443"/>
    <cellStyle name="Comma 7 17 18" xfId="22444"/>
    <cellStyle name="Comma 7 17 19" xfId="22445"/>
    <cellStyle name="Comma 7 17 2" xfId="22446"/>
    <cellStyle name="Comma 7 17 20" xfId="22447"/>
    <cellStyle name="Comma 7 17 21" xfId="22448"/>
    <cellStyle name="Comma 7 17 22" xfId="22449"/>
    <cellStyle name="Comma 7 17 3" xfId="22450"/>
    <cellStyle name="Comma 7 17 4" xfId="22451"/>
    <cellStyle name="Comma 7 17 5" xfId="22452"/>
    <cellStyle name="Comma 7 17 6" xfId="22453"/>
    <cellStyle name="Comma 7 17 7" xfId="22454"/>
    <cellStyle name="Comma 7 17 8" xfId="22455"/>
    <cellStyle name="Comma 7 17 9" xfId="22456"/>
    <cellStyle name="Comma 7 18" xfId="22457"/>
    <cellStyle name="Comma 7 18 10" xfId="22458"/>
    <cellStyle name="Comma 7 18 11" xfId="22459"/>
    <cellStyle name="Comma 7 18 12" xfId="22460"/>
    <cellStyle name="Comma 7 18 13" xfId="22461"/>
    <cellStyle name="Comma 7 18 14" xfId="22462"/>
    <cellStyle name="Comma 7 18 15" xfId="22463"/>
    <cellStyle name="Comma 7 18 16" xfId="22464"/>
    <cellStyle name="Comma 7 18 17" xfId="22465"/>
    <cellStyle name="Comma 7 18 18" xfId="22466"/>
    <cellStyle name="Comma 7 18 19" xfId="22467"/>
    <cellStyle name="Comma 7 18 2" xfId="22468"/>
    <cellStyle name="Comma 7 18 20" xfId="22469"/>
    <cellStyle name="Comma 7 18 21" xfId="22470"/>
    <cellStyle name="Comma 7 18 22" xfId="22471"/>
    <cellStyle name="Comma 7 18 3" xfId="22472"/>
    <cellStyle name="Comma 7 18 4" xfId="22473"/>
    <cellStyle name="Comma 7 18 5" xfId="22474"/>
    <cellStyle name="Comma 7 18 6" xfId="22475"/>
    <cellStyle name="Comma 7 18 7" xfId="22476"/>
    <cellStyle name="Comma 7 18 8" xfId="22477"/>
    <cellStyle name="Comma 7 18 9" xfId="22478"/>
    <cellStyle name="Comma 7 19" xfId="22479"/>
    <cellStyle name="Comma 7 2" xfId="22480"/>
    <cellStyle name="Comma 7 2 10" xfId="22481"/>
    <cellStyle name="Comma 7 2 10 10" xfId="22482"/>
    <cellStyle name="Comma 7 2 10 11" xfId="22483"/>
    <cellStyle name="Comma 7 2 10 12" xfId="22484"/>
    <cellStyle name="Comma 7 2 10 13" xfId="22485"/>
    <cellStyle name="Comma 7 2 10 14" xfId="22486"/>
    <cellStyle name="Comma 7 2 10 15" xfId="22487"/>
    <cellStyle name="Comma 7 2 10 16" xfId="22488"/>
    <cellStyle name="Comma 7 2 10 17" xfId="22489"/>
    <cellStyle name="Comma 7 2 10 18" xfId="22490"/>
    <cellStyle name="Comma 7 2 10 19" xfId="22491"/>
    <cellStyle name="Comma 7 2 10 2" xfId="22492"/>
    <cellStyle name="Comma 7 2 10 20" xfId="22493"/>
    <cellStyle name="Comma 7 2 10 21" xfId="22494"/>
    <cellStyle name="Comma 7 2 10 22" xfId="22495"/>
    <cellStyle name="Comma 7 2 10 3" xfId="22496"/>
    <cellStyle name="Comma 7 2 10 4" xfId="22497"/>
    <cellStyle name="Comma 7 2 10 5" xfId="22498"/>
    <cellStyle name="Comma 7 2 10 6" xfId="22499"/>
    <cellStyle name="Comma 7 2 10 7" xfId="22500"/>
    <cellStyle name="Comma 7 2 10 8" xfId="22501"/>
    <cellStyle name="Comma 7 2 10 9" xfId="22502"/>
    <cellStyle name="Comma 7 2 11" xfId="22503"/>
    <cellStyle name="Comma 7 2 11 10" xfId="22504"/>
    <cellStyle name="Comma 7 2 11 11" xfId="22505"/>
    <cellStyle name="Comma 7 2 11 12" xfId="22506"/>
    <cellStyle name="Comma 7 2 11 13" xfId="22507"/>
    <cellStyle name="Comma 7 2 11 14" xfId="22508"/>
    <cellStyle name="Comma 7 2 11 15" xfId="22509"/>
    <cellStyle name="Comma 7 2 11 16" xfId="22510"/>
    <cellStyle name="Comma 7 2 11 17" xfId="22511"/>
    <cellStyle name="Comma 7 2 11 18" xfId="22512"/>
    <cellStyle name="Comma 7 2 11 19" xfId="22513"/>
    <cellStyle name="Comma 7 2 11 2" xfId="22514"/>
    <cellStyle name="Comma 7 2 11 20" xfId="22515"/>
    <cellStyle name="Comma 7 2 11 21" xfId="22516"/>
    <cellStyle name="Comma 7 2 11 22" xfId="22517"/>
    <cellStyle name="Comma 7 2 11 3" xfId="22518"/>
    <cellStyle name="Comma 7 2 11 4" xfId="22519"/>
    <cellStyle name="Comma 7 2 11 5" xfId="22520"/>
    <cellStyle name="Comma 7 2 11 6" xfId="22521"/>
    <cellStyle name="Comma 7 2 11 7" xfId="22522"/>
    <cellStyle name="Comma 7 2 11 8" xfId="22523"/>
    <cellStyle name="Comma 7 2 11 9" xfId="22524"/>
    <cellStyle name="Comma 7 2 12" xfId="22525"/>
    <cellStyle name="Comma 7 2 12 10" xfId="22526"/>
    <cellStyle name="Comma 7 2 12 11" xfId="22527"/>
    <cellStyle name="Comma 7 2 12 12" xfId="22528"/>
    <cellStyle name="Comma 7 2 12 13" xfId="22529"/>
    <cellStyle name="Comma 7 2 12 14" xfId="22530"/>
    <cellStyle name="Comma 7 2 12 15" xfId="22531"/>
    <cellStyle name="Comma 7 2 12 16" xfId="22532"/>
    <cellStyle name="Comma 7 2 12 17" xfId="22533"/>
    <cellStyle name="Comma 7 2 12 18" xfId="22534"/>
    <cellStyle name="Comma 7 2 12 19" xfId="22535"/>
    <cellStyle name="Comma 7 2 12 2" xfId="22536"/>
    <cellStyle name="Comma 7 2 12 20" xfId="22537"/>
    <cellStyle name="Comma 7 2 12 21" xfId="22538"/>
    <cellStyle name="Comma 7 2 12 22" xfId="22539"/>
    <cellStyle name="Comma 7 2 12 3" xfId="22540"/>
    <cellStyle name="Comma 7 2 12 4" xfId="22541"/>
    <cellStyle name="Comma 7 2 12 5" xfId="22542"/>
    <cellStyle name="Comma 7 2 12 6" xfId="22543"/>
    <cellStyle name="Comma 7 2 12 7" xfId="22544"/>
    <cellStyle name="Comma 7 2 12 8" xfId="22545"/>
    <cellStyle name="Comma 7 2 12 9" xfId="22546"/>
    <cellStyle name="Comma 7 2 13" xfId="22547"/>
    <cellStyle name="Comma 7 2 14" xfId="22548"/>
    <cellStyle name="Comma 7 2 15" xfId="22549"/>
    <cellStyle name="Comma 7 2 16" xfId="22550"/>
    <cellStyle name="Comma 7 2 17" xfId="22551"/>
    <cellStyle name="Comma 7 2 18" xfId="22552"/>
    <cellStyle name="Comma 7 2 19" xfId="22553"/>
    <cellStyle name="Comma 7 2 2" xfId="22554"/>
    <cellStyle name="Comma 7 2 2 10" xfId="22555"/>
    <cellStyle name="Comma 7 2 2 11" xfId="22556"/>
    <cellStyle name="Comma 7 2 2 12" xfId="22557"/>
    <cellStyle name="Comma 7 2 2 13" xfId="22558"/>
    <cellStyle name="Comma 7 2 2 14" xfId="22559"/>
    <cellStyle name="Comma 7 2 2 15" xfId="22560"/>
    <cellStyle name="Comma 7 2 2 16" xfId="22561"/>
    <cellStyle name="Comma 7 2 2 17" xfId="22562"/>
    <cellStyle name="Comma 7 2 2 18" xfId="22563"/>
    <cellStyle name="Comma 7 2 2 19" xfId="22564"/>
    <cellStyle name="Comma 7 2 2 2" xfId="22565"/>
    <cellStyle name="Comma 7 2 2 20" xfId="22566"/>
    <cellStyle name="Comma 7 2 2 21" xfId="22567"/>
    <cellStyle name="Comma 7 2 2 22" xfId="22568"/>
    <cellStyle name="Comma 7 2 2 3" xfId="22569"/>
    <cellStyle name="Comma 7 2 2 4" xfId="22570"/>
    <cellStyle name="Comma 7 2 2 5" xfId="22571"/>
    <cellStyle name="Comma 7 2 2 6" xfId="22572"/>
    <cellStyle name="Comma 7 2 2 7" xfId="22573"/>
    <cellStyle name="Comma 7 2 2 8" xfId="22574"/>
    <cellStyle name="Comma 7 2 2 9" xfId="22575"/>
    <cellStyle name="Comma 7 2 20" xfId="22576"/>
    <cellStyle name="Comma 7 2 21" xfId="22577"/>
    <cellStyle name="Comma 7 2 22" xfId="22578"/>
    <cellStyle name="Comma 7 2 23" xfId="22579"/>
    <cellStyle name="Comma 7 2 24" xfId="22580"/>
    <cellStyle name="Comma 7 2 25" xfId="22581"/>
    <cellStyle name="Comma 7 2 26" xfId="22582"/>
    <cellStyle name="Comma 7 2 27" xfId="22583"/>
    <cellStyle name="Comma 7 2 28" xfId="22584"/>
    <cellStyle name="Comma 7 2 29" xfId="22585"/>
    <cellStyle name="Comma 7 2 3" xfId="22586"/>
    <cellStyle name="Comma 7 2 3 10" xfId="22587"/>
    <cellStyle name="Comma 7 2 3 11" xfId="22588"/>
    <cellStyle name="Comma 7 2 3 12" xfId="22589"/>
    <cellStyle name="Comma 7 2 3 13" xfId="22590"/>
    <cellStyle name="Comma 7 2 3 14" xfId="22591"/>
    <cellStyle name="Comma 7 2 3 15" xfId="22592"/>
    <cellStyle name="Comma 7 2 3 16" xfId="22593"/>
    <cellStyle name="Comma 7 2 3 17" xfId="22594"/>
    <cellStyle name="Comma 7 2 3 18" xfId="22595"/>
    <cellStyle name="Comma 7 2 3 19" xfId="22596"/>
    <cellStyle name="Comma 7 2 3 2" xfId="22597"/>
    <cellStyle name="Comma 7 2 3 20" xfId="22598"/>
    <cellStyle name="Comma 7 2 3 21" xfId="22599"/>
    <cellStyle name="Comma 7 2 3 22" xfId="22600"/>
    <cellStyle name="Comma 7 2 3 3" xfId="22601"/>
    <cellStyle name="Comma 7 2 3 4" xfId="22602"/>
    <cellStyle name="Comma 7 2 3 5" xfId="22603"/>
    <cellStyle name="Comma 7 2 3 6" xfId="22604"/>
    <cellStyle name="Comma 7 2 3 7" xfId="22605"/>
    <cellStyle name="Comma 7 2 3 8" xfId="22606"/>
    <cellStyle name="Comma 7 2 3 9" xfId="22607"/>
    <cellStyle name="Comma 7 2 30" xfId="22608"/>
    <cellStyle name="Comma 7 2 31" xfId="22609"/>
    <cellStyle name="Comma 7 2 32" xfId="22610"/>
    <cellStyle name="Comma 7 2 33" xfId="22611"/>
    <cellStyle name="Comma 7 2 4" xfId="22612"/>
    <cellStyle name="Comma 7 2 4 10" xfId="22613"/>
    <cellStyle name="Comma 7 2 4 11" xfId="22614"/>
    <cellStyle name="Comma 7 2 4 12" xfId="22615"/>
    <cellStyle name="Comma 7 2 4 13" xfId="22616"/>
    <cellStyle name="Comma 7 2 4 14" xfId="22617"/>
    <cellStyle name="Comma 7 2 4 15" xfId="22618"/>
    <cellStyle name="Comma 7 2 4 16" xfId="22619"/>
    <cellStyle name="Comma 7 2 4 17" xfId="22620"/>
    <cellStyle name="Comma 7 2 4 18" xfId="22621"/>
    <cellStyle name="Comma 7 2 4 19" xfId="22622"/>
    <cellStyle name="Comma 7 2 4 2" xfId="22623"/>
    <cellStyle name="Comma 7 2 4 20" xfId="22624"/>
    <cellStyle name="Comma 7 2 4 21" xfId="22625"/>
    <cellStyle name="Comma 7 2 4 22" xfId="22626"/>
    <cellStyle name="Comma 7 2 4 3" xfId="22627"/>
    <cellStyle name="Comma 7 2 4 4" xfId="22628"/>
    <cellStyle name="Comma 7 2 4 5" xfId="22629"/>
    <cellStyle name="Comma 7 2 4 6" xfId="22630"/>
    <cellStyle name="Comma 7 2 4 7" xfId="22631"/>
    <cellStyle name="Comma 7 2 4 8" xfId="22632"/>
    <cellStyle name="Comma 7 2 4 9" xfId="22633"/>
    <cellStyle name="Comma 7 2 5" xfId="22634"/>
    <cellStyle name="Comma 7 2 5 10" xfId="22635"/>
    <cellStyle name="Comma 7 2 5 11" xfId="22636"/>
    <cellStyle name="Comma 7 2 5 12" xfId="22637"/>
    <cellStyle name="Comma 7 2 5 13" xfId="22638"/>
    <cellStyle name="Comma 7 2 5 14" xfId="22639"/>
    <cellStyle name="Comma 7 2 5 15" xfId="22640"/>
    <cellStyle name="Comma 7 2 5 16" xfId="22641"/>
    <cellStyle name="Comma 7 2 5 17" xfId="22642"/>
    <cellStyle name="Comma 7 2 5 18" xfId="22643"/>
    <cellStyle name="Comma 7 2 5 19" xfId="22644"/>
    <cellStyle name="Comma 7 2 5 2" xfId="22645"/>
    <cellStyle name="Comma 7 2 5 20" xfId="22646"/>
    <cellStyle name="Comma 7 2 5 21" xfId="22647"/>
    <cellStyle name="Comma 7 2 5 22" xfId="22648"/>
    <cellStyle name="Comma 7 2 5 3" xfId="22649"/>
    <cellStyle name="Comma 7 2 5 4" xfId="22650"/>
    <cellStyle name="Comma 7 2 5 5" xfId="22651"/>
    <cellStyle name="Comma 7 2 5 6" xfId="22652"/>
    <cellStyle name="Comma 7 2 5 7" xfId="22653"/>
    <cellStyle name="Comma 7 2 5 8" xfId="22654"/>
    <cellStyle name="Comma 7 2 5 9" xfId="22655"/>
    <cellStyle name="Comma 7 2 6" xfId="22656"/>
    <cellStyle name="Comma 7 2 6 10" xfId="22657"/>
    <cellStyle name="Comma 7 2 6 11" xfId="22658"/>
    <cellStyle name="Comma 7 2 6 12" xfId="22659"/>
    <cellStyle name="Comma 7 2 6 13" xfId="22660"/>
    <cellStyle name="Comma 7 2 6 14" xfId="22661"/>
    <cellStyle name="Comma 7 2 6 15" xfId="22662"/>
    <cellStyle name="Comma 7 2 6 16" xfId="22663"/>
    <cellStyle name="Comma 7 2 6 17" xfId="22664"/>
    <cellStyle name="Comma 7 2 6 18" xfId="22665"/>
    <cellStyle name="Comma 7 2 6 19" xfId="22666"/>
    <cellStyle name="Comma 7 2 6 2" xfId="22667"/>
    <cellStyle name="Comma 7 2 6 20" xfId="22668"/>
    <cellStyle name="Comma 7 2 6 21" xfId="22669"/>
    <cellStyle name="Comma 7 2 6 22" xfId="22670"/>
    <cellStyle name="Comma 7 2 6 3" xfId="22671"/>
    <cellStyle name="Comma 7 2 6 4" xfId="22672"/>
    <cellStyle name="Comma 7 2 6 5" xfId="22673"/>
    <cellStyle name="Comma 7 2 6 6" xfId="22674"/>
    <cellStyle name="Comma 7 2 6 7" xfId="22675"/>
    <cellStyle name="Comma 7 2 6 8" xfId="22676"/>
    <cellStyle name="Comma 7 2 6 9" xfId="22677"/>
    <cellStyle name="Comma 7 2 7" xfId="22678"/>
    <cellStyle name="Comma 7 2 7 10" xfId="22679"/>
    <cellStyle name="Comma 7 2 7 11" xfId="22680"/>
    <cellStyle name="Comma 7 2 7 12" xfId="22681"/>
    <cellStyle name="Comma 7 2 7 13" xfId="22682"/>
    <cellStyle name="Comma 7 2 7 14" xfId="22683"/>
    <cellStyle name="Comma 7 2 7 15" xfId="22684"/>
    <cellStyle name="Comma 7 2 7 16" xfId="22685"/>
    <cellStyle name="Comma 7 2 7 17" xfId="22686"/>
    <cellStyle name="Comma 7 2 7 18" xfId="22687"/>
    <cellStyle name="Comma 7 2 7 19" xfId="22688"/>
    <cellStyle name="Comma 7 2 7 2" xfId="22689"/>
    <cellStyle name="Comma 7 2 7 20" xfId="22690"/>
    <cellStyle name="Comma 7 2 7 21" xfId="22691"/>
    <cellStyle name="Comma 7 2 7 22" xfId="22692"/>
    <cellStyle name="Comma 7 2 7 3" xfId="22693"/>
    <cellStyle name="Comma 7 2 7 4" xfId="22694"/>
    <cellStyle name="Comma 7 2 7 5" xfId="22695"/>
    <cellStyle name="Comma 7 2 7 6" xfId="22696"/>
    <cellStyle name="Comma 7 2 7 7" xfId="22697"/>
    <cellStyle name="Comma 7 2 7 8" xfId="22698"/>
    <cellStyle name="Comma 7 2 7 9" xfId="22699"/>
    <cellStyle name="Comma 7 2 8" xfId="22700"/>
    <cellStyle name="Comma 7 2 8 10" xfId="22701"/>
    <cellStyle name="Comma 7 2 8 11" xfId="22702"/>
    <cellStyle name="Comma 7 2 8 12" xfId="22703"/>
    <cellStyle name="Comma 7 2 8 13" xfId="22704"/>
    <cellStyle name="Comma 7 2 8 14" xfId="22705"/>
    <cellStyle name="Comma 7 2 8 15" xfId="22706"/>
    <cellStyle name="Comma 7 2 8 16" xfId="22707"/>
    <cellStyle name="Comma 7 2 8 17" xfId="22708"/>
    <cellStyle name="Comma 7 2 8 18" xfId="22709"/>
    <cellStyle name="Comma 7 2 8 19" xfId="22710"/>
    <cellStyle name="Comma 7 2 8 2" xfId="22711"/>
    <cellStyle name="Comma 7 2 8 20" xfId="22712"/>
    <cellStyle name="Comma 7 2 8 21" xfId="22713"/>
    <cellStyle name="Comma 7 2 8 22" xfId="22714"/>
    <cellStyle name="Comma 7 2 8 3" xfId="22715"/>
    <cellStyle name="Comma 7 2 8 4" xfId="22716"/>
    <cellStyle name="Comma 7 2 8 5" xfId="22717"/>
    <cellStyle name="Comma 7 2 8 6" xfId="22718"/>
    <cellStyle name="Comma 7 2 8 7" xfId="22719"/>
    <cellStyle name="Comma 7 2 8 8" xfId="22720"/>
    <cellStyle name="Comma 7 2 8 9" xfId="22721"/>
    <cellStyle name="Comma 7 2 9" xfId="22722"/>
    <cellStyle name="Comma 7 2 9 10" xfId="22723"/>
    <cellStyle name="Comma 7 2 9 11" xfId="22724"/>
    <cellStyle name="Comma 7 2 9 12" xfId="22725"/>
    <cellStyle name="Comma 7 2 9 13" xfId="22726"/>
    <cellStyle name="Comma 7 2 9 14" xfId="22727"/>
    <cellStyle name="Comma 7 2 9 15" xfId="22728"/>
    <cellStyle name="Comma 7 2 9 16" xfId="22729"/>
    <cellStyle name="Comma 7 2 9 17" xfId="22730"/>
    <cellStyle name="Comma 7 2 9 18" xfId="22731"/>
    <cellStyle name="Comma 7 2 9 19" xfId="22732"/>
    <cellStyle name="Comma 7 2 9 2" xfId="22733"/>
    <cellStyle name="Comma 7 2 9 20" xfId="22734"/>
    <cellStyle name="Comma 7 2 9 21" xfId="22735"/>
    <cellStyle name="Comma 7 2 9 22" xfId="22736"/>
    <cellStyle name="Comma 7 2 9 3" xfId="22737"/>
    <cellStyle name="Comma 7 2 9 4" xfId="22738"/>
    <cellStyle name="Comma 7 2 9 5" xfId="22739"/>
    <cellStyle name="Comma 7 2 9 6" xfId="22740"/>
    <cellStyle name="Comma 7 2 9 7" xfId="22741"/>
    <cellStyle name="Comma 7 2 9 8" xfId="22742"/>
    <cellStyle name="Comma 7 2 9 9" xfId="22743"/>
    <cellStyle name="Comma 7 20" xfId="22744"/>
    <cellStyle name="Comma 7 21" xfId="22745"/>
    <cellStyle name="Comma 7 22" xfId="22746"/>
    <cellStyle name="Comma 7 23" xfId="22747"/>
    <cellStyle name="Comma 7 24" xfId="22748"/>
    <cellStyle name="Comma 7 25" xfId="22749"/>
    <cellStyle name="Comma 7 26" xfId="22750"/>
    <cellStyle name="Comma 7 27" xfId="22751"/>
    <cellStyle name="Comma 7 28" xfId="22752"/>
    <cellStyle name="Comma 7 29" xfId="22753"/>
    <cellStyle name="Comma 7 3" xfId="22754"/>
    <cellStyle name="Comma 7 3 10" xfId="22755"/>
    <cellStyle name="Comma 7 3 10 10" xfId="22756"/>
    <cellStyle name="Comma 7 3 10 11" xfId="22757"/>
    <cellStyle name="Comma 7 3 10 12" xfId="22758"/>
    <cellStyle name="Comma 7 3 10 13" xfId="22759"/>
    <cellStyle name="Comma 7 3 10 14" xfId="22760"/>
    <cellStyle name="Comma 7 3 10 15" xfId="22761"/>
    <cellStyle name="Comma 7 3 10 16" xfId="22762"/>
    <cellStyle name="Comma 7 3 10 17" xfId="22763"/>
    <cellStyle name="Comma 7 3 10 18" xfId="22764"/>
    <cellStyle name="Comma 7 3 10 19" xfId="22765"/>
    <cellStyle name="Comma 7 3 10 2" xfId="22766"/>
    <cellStyle name="Comma 7 3 10 20" xfId="22767"/>
    <cellStyle name="Comma 7 3 10 21" xfId="22768"/>
    <cellStyle name="Comma 7 3 10 22" xfId="22769"/>
    <cellStyle name="Comma 7 3 10 3" xfId="22770"/>
    <cellStyle name="Comma 7 3 10 4" xfId="22771"/>
    <cellStyle name="Comma 7 3 10 5" xfId="22772"/>
    <cellStyle name="Comma 7 3 10 6" xfId="22773"/>
    <cellStyle name="Comma 7 3 10 7" xfId="22774"/>
    <cellStyle name="Comma 7 3 10 8" xfId="22775"/>
    <cellStyle name="Comma 7 3 10 9" xfId="22776"/>
    <cellStyle name="Comma 7 3 11" xfId="22777"/>
    <cellStyle name="Comma 7 3 11 10" xfId="22778"/>
    <cellStyle name="Comma 7 3 11 11" xfId="22779"/>
    <cellStyle name="Comma 7 3 11 12" xfId="22780"/>
    <cellStyle name="Comma 7 3 11 13" xfId="22781"/>
    <cellStyle name="Comma 7 3 11 14" xfId="22782"/>
    <cellStyle name="Comma 7 3 11 15" xfId="22783"/>
    <cellStyle name="Comma 7 3 11 16" xfId="22784"/>
    <cellStyle name="Comma 7 3 11 17" xfId="22785"/>
    <cellStyle name="Comma 7 3 11 18" xfId="22786"/>
    <cellStyle name="Comma 7 3 11 19" xfId="22787"/>
    <cellStyle name="Comma 7 3 11 2" xfId="22788"/>
    <cellStyle name="Comma 7 3 11 20" xfId="22789"/>
    <cellStyle name="Comma 7 3 11 21" xfId="22790"/>
    <cellStyle name="Comma 7 3 11 22" xfId="22791"/>
    <cellStyle name="Comma 7 3 11 3" xfId="22792"/>
    <cellStyle name="Comma 7 3 11 4" xfId="22793"/>
    <cellStyle name="Comma 7 3 11 5" xfId="22794"/>
    <cellStyle name="Comma 7 3 11 6" xfId="22795"/>
    <cellStyle name="Comma 7 3 11 7" xfId="22796"/>
    <cellStyle name="Comma 7 3 11 8" xfId="22797"/>
    <cellStyle name="Comma 7 3 11 9" xfId="22798"/>
    <cellStyle name="Comma 7 3 12" xfId="22799"/>
    <cellStyle name="Comma 7 3 12 10" xfId="22800"/>
    <cellStyle name="Comma 7 3 12 11" xfId="22801"/>
    <cellStyle name="Comma 7 3 12 12" xfId="22802"/>
    <cellStyle name="Comma 7 3 12 13" xfId="22803"/>
    <cellStyle name="Comma 7 3 12 14" xfId="22804"/>
    <cellStyle name="Comma 7 3 12 15" xfId="22805"/>
    <cellStyle name="Comma 7 3 12 16" xfId="22806"/>
    <cellStyle name="Comma 7 3 12 17" xfId="22807"/>
    <cellStyle name="Comma 7 3 12 18" xfId="22808"/>
    <cellStyle name="Comma 7 3 12 19" xfId="22809"/>
    <cellStyle name="Comma 7 3 12 2" xfId="22810"/>
    <cellStyle name="Comma 7 3 12 20" xfId="22811"/>
    <cellStyle name="Comma 7 3 12 21" xfId="22812"/>
    <cellStyle name="Comma 7 3 12 22" xfId="22813"/>
    <cellStyle name="Comma 7 3 12 3" xfId="22814"/>
    <cellStyle name="Comma 7 3 12 4" xfId="22815"/>
    <cellStyle name="Comma 7 3 12 5" xfId="22816"/>
    <cellStyle name="Comma 7 3 12 6" xfId="22817"/>
    <cellStyle name="Comma 7 3 12 7" xfId="22818"/>
    <cellStyle name="Comma 7 3 12 8" xfId="22819"/>
    <cellStyle name="Comma 7 3 12 9" xfId="22820"/>
    <cellStyle name="Comma 7 3 13" xfId="22821"/>
    <cellStyle name="Comma 7 3 14" xfId="22822"/>
    <cellStyle name="Comma 7 3 15" xfId="22823"/>
    <cellStyle name="Comma 7 3 16" xfId="22824"/>
    <cellStyle name="Comma 7 3 17" xfId="22825"/>
    <cellStyle name="Comma 7 3 18" xfId="22826"/>
    <cellStyle name="Comma 7 3 19" xfId="22827"/>
    <cellStyle name="Comma 7 3 2" xfId="22828"/>
    <cellStyle name="Comma 7 3 2 10" xfId="22829"/>
    <cellStyle name="Comma 7 3 2 11" xfId="22830"/>
    <cellStyle name="Comma 7 3 2 12" xfId="22831"/>
    <cellStyle name="Comma 7 3 2 13" xfId="22832"/>
    <cellStyle name="Comma 7 3 2 14" xfId="22833"/>
    <cellStyle name="Comma 7 3 2 15" xfId="22834"/>
    <cellStyle name="Comma 7 3 2 16" xfId="22835"/>
    <cellStyle name="Comma 7 3 2 17" xfId="22836"/>
    <cellStyle name="Comma 7 3 2 18" xfId="22837"/>
    <cellStyle name="Comma 7 3 2 19" xfId="22838"/>
    <cellStyle name="Comma 7 3 2 2" xfId="22839"/>
    <cellStyle name="Comma 7 3 2 20" xfId="22840"/>
    <cellStyle name="Comma 7 3 2 21" xfId="22841"/>
    <cellStyle name="Comma 7 3 2 22" xfId="22842"/>
    <cellStyle name="Comma 7 3 2 3" xfId="22843"/>
    <cellStyle name="Comma 7 3 2 4" xfId="22844"/>
    <cellStyle name="Comma 7 3 2 5" xfId="22845"/>
    <cellStyle name="Comma 7 3 2 6" xfId="22846"/>
    <cellStyle name="Comma 7 3 2 7" xfId="22847"/>
    <cellStyle name="Comma 7 3 2 8" xfId="22848"/>
    <cellStyle name="Comma 7 3 2 9" xfId="22849"/>
    <cellStyle name="Comma 7 3 20" xfId="22850"/>
    <cellStyle name="Comma 7 3 21" xfId="22851"/>
    <cellStyle name="Comma 7 3 22" xfId="22852"/>
    <cellStyle name="Comma 7 3 23" xfId="22853"/>
    <cellStyle name="Comma 7 3 24" xfId="22854"/>
    <cellStyle name="Comma 7 3 25" xfId="22855"/>
    <cellStyle name="Comma 7 3 26" xfId="22856"/>
    <cellStyle name="Comma 7 3 27" xfId="22857"/>
    <cellStyle name="Comma 7 3 28" xfId="22858"/>
    <cellStyle name="Comma 7 3 29" xfId="22859"/>
    <cellStyle name="Comma 7 3 3" xfId="22860"/>
    <cellStyle name="Comma 7 3 3 10" xfId="22861"/>
    <cellStyle name="Comma 7 3 3 11" xfId="22862"/>
    <cellStyle name="Comma 7 3 3 12" xfId="22863"/>
    <cellStyle name="Comma 7 3 3 13" xfId="22864"/>
    <cellStyle name="Comma 7 3 3 14" xfId="22865"/>
    <cellStyle name="Comma 7 3 3 15" xfId="22866"/>
    <cellStyle name="Comma 7 3 3 16" xfId="22867"/>
    <cellStyle name="Comma 7 3 3 17" xfId="22868"/>
    <cellStyle name="Comma 7 3 3 18" xfId="22869"/>
    <cellStyle name="Comma 7 3 3 19" xfId="22870"/>
    <cellStyle name="Comma 7 3 3 2" xfId="22871"/>
    <cellStyle name="Comma 7 3 3 20" xfId="22872"/>
    <cellStyle name="Comma 7 3 3 21" xfId="22873"/>
    <cellStyle name="Comma 7 3 3 22" xfId="22874"/>
    <cellStyle name="Comma 7 3 3 3" xfId="22875"/>
    <cellStyle name="Comma 7 3 3 4" xfId="22876"/>
    <cellStyle name="Comma 7 3 3 5" xfId="22877"/>
    <cellStyle name="Comma 7 3 3 6" xfId="22878"/>
    <cellStyle name="Comma 7 3 3 7" xfId="22879"/>
    <cellStyle name="Comma 7 3 3 8" xfId="22880"/>
    <cellStyle name="Comma 7 3 3 9" xfId="22881"/>
    <cellStyle name="Comma 7 3 30" xfId="22882"/>
    <cellStyle name="Comma 7 3 31" xfId="22883"/>
    <cellStyle name="Comma 7 3 32" xfId="22884"/>
    <cellStyle name="Comma 7 3 33" xfId="22885"/>
    <cellStyle name="Comma 7 3 4" xfId="22886"/>
    <cellStyle name="Comma 7 3 4 10" xfId="22887"/>
    <cellStyle name="Comma 7 3 4 11" xfId="22888"/>
    <cellStyle name="Comma 7 3 4 12" xfId="22889"/>
    <cellStyle name="Comma 7 3 4 13" xfId="22890"/>
    <cellStyle name="Comma 7 3 4 14" xfId="22891"/>
    <cellStyle name="Comma 7 3 4 15" xfId="22892"/>
    <cellStyle name="Comma 7 3 4 16" xfId="22893"/>
    <cellStyle name="Comma 7 3 4 17" xfId="22894"/>
    <cellStyle name="Comma 7 3 4 18" xfId="22895"/>
    <cellStyle name="Comma 7 3 4 19" xfId="22896"/>
    <cellStyle name="Comma 7 3 4 2" xfId="22897"/>
    <cellStyle name="Comma 7 3 4 20" xfId="22898"/>
    <cellStyle name="Comma 7 3 4 21" xfId="22899"/>
    <cellStyle name="Comma 7 3 4 22" xfId="22900"/>
    <cellStyle name="Comma 7 3 4 3" xfId="22901"/>
    <cellStyle name="Comma 7 3 4 4" xfId="22902"/>
    <cellStyle name="Comma 7 3 4 5" xfId="22903"/>
    <cellStyle name="Comma 7 3 4 6" xfId="22904"/>
    <cellStyle name="Comma 7 3 4 7" xfId="22905"/>
    <cellStyle name="Comma 7 3 4 8" xfId="22906"/>
    <cellStyle name="Comma 7 3 4 9" xfId="22907"/>
    <cellStyle name="Comma 7 3 5" xfId="22908"/>
    <cellStyle name="Comma 7 3 5 10" xfId="22909"/>
    <cellStyle name="Comma 7 3 5 11" xfId="22910"/>
    <cellStyle name="Comma 7 3 5 12" xfId="22911"/>
    <cellStyle name="Comma 7 3 5 13" xfId="22912"/>
    <cellStyle name="Comma 7 3 5 14" xfId="22913"/>
    <cellStyle name="Comma 7 3 5 15" xfId="22914"/>
    <cellStyle name="Comma 7 3 5 16" xfId="22915"/>
    <cellStyle name="Comma 7 3 5 17" xfId="22916"/>
    <cellStyle name="Comma 7 3 5 18" xfId="22917"/>
    <cellStyle name="Comma 7 3 5 19" xfId="22918"/>
    <cellStyle name="Comma 7 3 5 2" xfId="22919"/>
    <cellStyle name="Comma 7 3 5 20" xfId="22920"/>
    <cellStyle name="Comma 7 3 5 21" xfId="22921"/>
    <cellStyle name="Comma 7 3 5 22" xfId="22922"/>
    <cellStyle name="Comma 7 3 5 3" xfId="22923"/>
    <cellStyle name="Comma 7 3 5 4" xfId="22924"/>
    <cellStyle name="Comma 7 3 5 5" xfId="22925"/>
    <cellStyle name="Comma 7 3 5 6" xfId="22926"/>
    <cellStyle name="Comma 7 3 5 7" xfId="22927"/>
    <cellStyle name="Comma 7 3 5 8" xfId="22928"/>
    <cellStyle name="Comma 7 3 5 9" xfId="22929"/>
    <cellStyle name="Comma 7 3 6" xfId="22930"/>
    <cellStyle name="Comma 7 3 6 10" xfId="22931"/>
    <cellStyle name="Comma 7 3 6 11" xfId="22932"/>
    <cellStyle name="Comma 7 3 6 12" xfId="22933"/>
    <cellStyle name="Comma 7 3 6 13" xfId="22934"/>
    <cellStyle name="Comma 7 3 6 14" xfId="22935"/>
    <cellStyle name="Comma 7 3 6 15" xfId="22936"/>
    <cellStyle name="Comma 7 3 6 16" xfId="22937"/>
    <cellStyle name="Comma 7 3 6 17" xfId="22938"/>
    <cellStyle name="Comma 7 3 6 18" xfId="22939"/>
    <cellStyle name="Comma 7 3 6 19" xfId="22940"/>
    <cellStyle name="Comma 7 3 6 2" xfId="22941"/>
    <cellStyle name="Comma 7 3 6 20" xfId="22942"/>
    <cellStyle name="Comma 7 3 6 21" xfId="22943"/>
    <cellStyle name="Comma 7 3 6 22" xfId="22944"/>
    <cellStyle name="Comma 7 3 6 3" xfId="22945"/>
    <cellStyle name="Comma 7 3 6 4" xfId="22946"/>
    <cellStyle name="Comma 7 3 6 5" xfId="22947"/>
    <cellStyle name="Comma 7 3 6 6" xfId="22948"/>
    <cellStyle name="Comma 7 3 6 7" xfId="22949"/>
    <cellStyle name="Comma 7 3 6 8" xfId="22950"/>
    <cellStyle name="Comma 7 3 6 9" xfId="22951"/>
    <cellStyle name="Comma 7 3 7" xfId="22952"/>
    <cellStyle name="Comma 7 3 7 10" xfId="22953"/>
    <cellStyle name="Comma 7 3 7 11" xfId="22954"/>
    <cellStyle name="Comma 7 3 7 12" xfId="22955"/>
    <cellStyle name="Comma 7 3 7 13" xfId="22956"/>
    <cellStyle name="Comma 7 3 7 14" xfId="22957"/>
    <cellStyle name="Comma 7 3 7 15" xfId="22958"/>
    <cellStyle name="Comma 7 3 7 16" xfId="22959"/>
    <cellStyle name="Comma 7 3 7 17" xfId="22960"/>
    <cellStyle name="Comma 7 3 7 18" xfId="22961"/>
    <cellStyle name="Comma 7 3 7 19" xfId="22962"/>
    <cellStyle name="Comma 7 3 7 2" xfId="22963"/>
    <cellStyle name="Comma 7 3 7 20" xfId="22964"/>
    <cellStyle name="Comma 7 3 7 21" xfId="22965"/>
    <cellStyle name="Comma 7 3 7 22" xfId="22966"/>
    <cellStyle name="Comma 7 3 7 3" xfId="22967"/>
    <cellStyle name="Comma 7 3 7 4" xfId="22968"/>
    <cellStyle name="Comma 7 3 7 5" xfId="22969"/>
    <cellStyle name="Comma 7 3 7 6" xfId="22970"/>
    <cellStyle name="Comma 7 3 7 7" xfId="22971"/>
    <cellStyle name="Comma 7 3 7 8" xfId="22972"/>
    <cellStyle name="Comma 7 3 7 9" xfId="22973"/>
    <cellStyle name="Comma 7 3 8" xfId="22974"/>
    <cellStyle name="Comma 7 3 8 10" xfId="22975"/>
    <cellStyle name="Comma 7 3 8 11" xfId="22976"/>
    <cellStyle name="Comma 7 3 8 12" xfId="22977"/>
    <cellStyle name="Comma 7 3 8 13" xfId="22978"/>
    <cellStyle name="Comma 7 3 8 14" xfId="22979"/>
    <cellStyle name="Comma 7 3 8 15" xfId="22980"/>
    <cellStyle name="Comma 7 3 8 16" xfId="22981"/>
    <cellStyle name="Comma 7 3 8 17" xfId="22982"/>
    <cellStyle name="Comma 7 3 8 18" xfId="22983"/>
    <cellStyle name="Comma 7 3 8 19" xfId="22984"/>
    <cellStyle name="Comma 7 3 8 2" xfId="22985"/>
    <cellStyle name="Comma 7 3 8 20" xfId="22986"/>
    <cellStyle name="Comma 7 3 8 21" xfId="22987"/>
    <cellStyle name="Comma 7 3 8 22" xfId="22988"/>
    <cellStyle name="Comma 7 3 8 3" xfId="22989"/>
    <cellStyle name="Comma 7 3 8 4" xfId="22990"/>
    <cellStyle name="Comma 7 3 8 5" xfId="22991"/>
    <cellStyle name="Comma 7 3 8 6" xfId="22992"/>
    <cellStyle name="Comma 7 3 8 7" xfId="22993"/>
    <cellStyle name="Comma 7 3 8 8" xfId="22994"/>
    <cellStyle name="Comma 7 3 8 9" xfId="22995"/>
    <cellStyle name="Comma 7 3 9" xfId="22996"/>
    <cellStyle name="Comma 7 3 9 10" xfId="22997"/>
    <cellStyle name="Comma 7 3 9 11" xfId="22998"/>
    <cellStyle name="Comma 7 3 9 12" xfId="22999"/>
    <cellStyle name="Comma 7 3 9 13" xfId="23000"/>
    <cellStyle name="Comma 7 3 9 14" xfId="23001"/>
    <cellStyle name="Comma 7 3 9 15" xfId="23002"/>
    <cellStyle name="Comma 7 3 9 16" xfId="23003"/>
    <cellStyle name="Comma 7 3 9 17" xfId="23004"/>
    <cellStyle name="Comma 7 3 9 18" xfId="23005"/>
    <cellStyle name="Comma 7 3 9 19" xfId="23006"/>
    <cellStyle name="Comma 7 3 9 2" xfId="23007"/>
    <cellStyle name="Comma 7 3 9 20" xfId="23008"/>
    <cellStyle name="Comma 7 3 9 21" xfId="23009"/>
    <cellStyle name="Comma 7 3 9 22" xfId="23010"/>
    <cellStyle name="Comma 7 3 9 3" xfId="23011"/>
    <cellStyle name="Comma 7 3 9 4" xfId="23012"/>
    <cellStyle name="Comma 7 3 9 5" xfId="23013"/>
    <cellStyle name="Comma 7 3 9 6" xfId="23014"/>
    <cellStyle name="Comma 7 3 9 7" xfId="23015"/>
    <cellStyle name="Comma 7 3 9 8" xfId="23016"/>
    <cellStyle name="Comma 7 3 9 9" xfId="23017"/>
    <cellStyle name="Comma 7 30" xfId="23018"/>
    <cellStyle name="Comma 7 31" xfId="23019"/>
    <cellStyle name="Comma 7 32" xfId="23020"/>
    <cellStyle name="Comma 7 33" xfId="23021"/>
    <cellStyle name="Comma 7 34" xfId="23022"/>
    <cellStyle name="Comma 7 35" xfId="23023"/>
    <cellStyle name="Comma 7 36" xfId="23024"/>
    <cellStyle name="Comma 7 37" xfId="23025"/>
    <cellStyle name="Comma 7 38" xfId="23026"/>
    <cellStyle name="Comma 7 39" xfId="23027"/>
    <cellStyle name="Comma 7 4" xfId="23028"/>
    <cellStyle name="Comma 7 4 10" xfId="23029"/>
    <cellStyle name="Comma 7 4 10 10" xfId="23030"/>
    <cellStyle name="Comma 7 4 10 11" xfId="23031"/>
    <cellStyle name="Comma 7 4 10 12" xfId="23032"/>
    <cellStyle name="Comma 7 4 10 13" xfId="23033"/>
    <cellStyle name="Comma 7 4 10 14" xfId="23034"/>
    <cellStyle name="Comma 7 4 10 15" xfId="23035"/>
    <cellStyle name="Comma 7 4 10 16" xfId="23036"/>
    <cellStyle name="Comma 7 4 10 17" xfId="23037"/>
    <cellStyle name="Comma 7 4 10 18" xfId="23038"/>
    <cellStyle name="Comma 7 4 10 19" xfId="23039"/>
    <cellStyle name="Comma 7 4 10 2" xfId="23040"/>
    <cellStyle name="Comma 7 4 10 20" xfId="23041"/>
    <cellStyle name="Comma 7 4 10 21" xfId="23042"/>
    <cellStyle name="Comma 7 4 10 22" xfId="23043"/>
    <cellStyle name="Comma 7 4 10 3" xfId="23044"/>
    <cellStyle name="Comma 7 4 10 4" xfId="23045"/>
    <cellStyle name="Comma 7 4 10 5" xfId="23046"/>
    <cellStyle name="Comma 7 4 10 6" xfId="23047"/>
    <cellStyle name="Comma 7 4 10 7" xfId="23048"/>
    <cellStyle name="Comma 7 4 10 8" xfId="23049"/>
    <cellStyle name="Comma 7 4 10 9" xfId="23050"/>
    <cellStyle name="Comma 7 4 11" xfId="23051"/>
    <cellStyle name="Comma 7 4 11 10" xfId="23052"/>
    <cellStyle name="Comma 7 4 11 11" xfId="23053"/>
    <cellStyle name="Comma 7 4 11 12" xfId="23054"/>
    <cellStyle name="Comma 7 4 11 13" xfId="23055"/>
    <cellStyle name="Comma 7 4 11 14" xfId="23056"/>
    <cellStyle name="Comma 7 4 11 15" xfId="23057"/>
    <cellStyle name="Comma 7 4 11 16" xfId="23058"/>
    <cellStyle name="Comma 7 4 11 17" xfId="23059"/>
    <cellStyle name="Comma 7 4 11 18" xfId="23060"/>
    <cellStyle name="Comma 7 4 11 19" xfId="23061"/>
    <cellStyle name="Comma 7 4 11 2" xfId="23062"/>
    <cellStyle name="Comma 7 4 11 20" xfId="23063"/>
    <cellStyle name="Comma 7 4 11 21" xfId="23064"/>
    <cellStyle name="Comma 7 4 11 22" xfId="23065"/>
    <cellStyle name="Comma 7 4 11 3" xfId="23066"/>
    <cellStyle name="Comma 7 4 11 4" xfId="23067"/>
    <cellStyle name="Comma 7 4 11 5" xfId="23068"/>
    <cellStyle name="Comma 7 4 11 6" xfId="23069"/>
    <cellStyle name="Comma 7 4 11 7" xfId="23070"/>
    <cellStyle name="Comma 7 4 11 8" xfId="23071"/>
    <cellStyle name="Comma 7 4 11 9" xfId="23072"/>
    <cellStyle name="Comma 7 4 12" xfId="23073"/>
    <cellStyle name="Comma 7 4 12 10" xfId="23074"/>
    <cellStyle name="Comma 7 4 12 11" xfId="23075"/>
    <cellStyle name="Comma 7 4 12 12" xfId="23076"/>
    <cellStyle name="Comma 7 4 12 13" xfId="23077"/>
    <cellStyle name="Comma 7 4 12 14" xfId="23078"/>
    <cellStyle name="Comma 7 4 12 15" xfId="23079"/>
    <cellStyle name="Comma 7 4 12 16" xfId="23080"/>
    <cellStyle name="Comma 7 4 12 17" xfId="23081"/>
    <cellStyle name="Comma 7 4 12 18" xfId="23082"/>
    <cellStyle name="Comma 7 4 12 19" xfId="23083"/>
    <cellStyle name="Comma 7 4 12 2" xfId="23084"/>
    <cellStyle name="Comma 7 4 12 20" xfId="23085"/>
    <cellStyle name="Comma 7 4 12 21" xfId="23086"/>
    <cellStyle name="Comma 7 4 12 22" xfId="23087"/>
    <cellStyle name="Comma 7 4 12 3" xfId="23088"/>
    <cellStyle name="Comma 7 4 12 4" xfId="23089"/>
    <cellStyle name="Comma 7 4 12 5" xfId="23090"/>
    <cellStyle name="Comma 7 4 12 6" xfId="23091"/>
    <cellStyle name="Comma 7 4 12 7" xfId="23092"/>
    <cellStyle name="Comma 7 4 12 8" xfId="23093"/>
    <cellStyle name="Comma 7 4 12 9" xfId="23094"/>
    <cellStyle name="Comma 7 4 13" xfId="23095"/>
    <cellStyle name="Comma 7 4 14" xfId="23096"/>
    <cellStyle name="Comma 7 4 15" xfId="23097"/>
    <cellStyle name="Comma 7 4 16" xfId="23098"/>
    <cellStyle name="Comma 7 4 17" xfId="23099"/>
    <cellStyle name="Comma 7 4 18" xfId="23100"/>
    <cellStyle name="Comma 7 4 19" xfId="23101"/>
    <cellStyle name="Comma 7 4 2" xfId="23102"/>
    <cellStyle name="Comma 7 4 2 10" xfId="23103"/>
    <cellStyle name="Comma 7 4 2 11" xfId="23104"/>
    <cellStyle name="Comma 7 4 2 12" xfId="23105"/>
    <cellStyle name="Comma 7 4 2 13" xfId="23106"/>
    <cellStyle name="Comma 7 4 2 14" xfId="23107"/>
    <cellStyle name="Comma 7 4 2 15" xfId="23108"/>
    <cellStyle name="Comma 7 4 2 16" xfId="23109"/>
    <cellStyle name="Comma 7 4 2 17" xfId="23110"/>
    <cellStyle name="Comma 7 4 2 18" xfId="23111"/>
    <cellStyle name="Comma 7 4 2 19" xfId="23112"/>
    <cellStyle name="Comma 7 4 2 2" xfId="23113"/>
    <cellStyle name="Comma 7 4 2 20" xfId="23114"/>
    <cellStyle name="Comma 7 4 2 21" xfId="23115"/>
    <cellStyle name="Comma 7 4 2 22" xfId="23116"/>
    <cellStyle name="Comma 7 4 2 3" xfId="23117"/>
    <cellStyle name="Comma 7 4 2 4" xfId="23118"/>
    <cellStyle name="Comma 7 4 2 5" xfId="23119"/>
    <cellStyle name="Comma 7 4 2 6" xfId="23120"/>
    <cellStyle name="Comma 7 4 2 7" xfId="23121"/>
    <cellStyle name="Comma 7 4 2 8" xfId="23122"/>
    <cellStyle name="Comma 7 4 2 9" xfId="23123"/>
    <cellStyle name="Comma 7 4 20" xfId="23124"/>
    <cellStyle name="Comma 7 4 21" xfId="23125"/>
    <cellStyle name="Comma 7 4 22" xfId="23126"/>
    <cellStyle name="Comma 7 4 23" xfId="23127"/>
    <cellStyle name="Comma 7 4 24" xfId="23128"/>
    <cellStyle name="Comma 7 4 25" xfId="23129"/>
    <cellStyle name="Comma 7 4 26" xfId="23130"/>
    <cellStyle name="Comma 7 4 27" xfId="23131"/>
    <cellStyle name="Comma 7 4 28" xfId="23132"/>
    <cellStyle name="Comma 7 4 29" xfId="23133"/>
    <cellStyle name="Comma 7 4 3" xfId="23134"/>
    <cellStyle name="Comma 7 4 3 10" xfId="23135"/>
    <cellStyle name="Comma 7 4 3 11" xfId="23136"/>
    <cellStyle name="Comma 7 4 3 12" xfId="23137"/>
    <cellStyle name="Comma 7 4 3 13" xfId="23138"/>
    <cellStyle name="Comma 7 4 3 14" xfId="23139"/>
    <cellStyle name="Comma 7 4 3 15" xfId="23140"/>
    <cellStyle name="Comma 7 4 3 16" xfId="23141"/>
    <cellStyle name="Comma 7 4 3 17" xfId="23142"/>
    <cellStyle name="Comma 7 4 3 18" xfId="23143"/>
    <cellStyle name="Comma 7 4 3 19" xfId="23144"/>
    <cellStyle name="Comma 7 4 3 2" xfId="23145"/>
    <cellStyle name="Comma 7 4 3 20" xfId="23146"/>
    <cellStyle name="Comma 7 4 3 21" xfId="23147"/>
    <cellStyle name="Comma 7 4 3 22" xfId="23148"/>
    <cellStyle name="Comma 7 4 3 3" xfId="23149"/>
    <cellStyle name="Comma 7 4 3 4" xfId="23150"/>
    <cellStyle name="Comma 7 4 3 5" xfId="23151"/>
    <cellStyle name="Comma 7 4 3 6" xfId="23152"/>
    <cellStyle name="Comma 7 4 3 7" xfId="23153"/>
    <cellStyle name="Comma 7 4 3 8" xfId="23154"/>
    <cellStyle name="Comma 7 4 3 9" xfId="23155"/>
    <cellStyle name="Comma 7 4 30" xfId="23156"/>
    <cellStyle name="Comma 7 4 31" xfId="23157"/>
    <cellStyle name="Comma 7 4 32" xfId="23158"/>
    <cellStyle name="Comma 7 4 33" xfId="23159"/>
    <cellStyle name="Comma 7 4 4" xfId="23160"/>
    <cellStyle name="Comma 7 4 4 10" xfId="23161"/>
    <cellStyle name="Comma 7 4 4 11" xfId="23162"/>
    <cellStyle name="Comma 7 4 4 12" xfId="23163"/>
    <cellStyle name="Comma 7 4 4 13" xfId="23164"/>
    <cellStyle name="Comma 7 4 4 14" xfId="23165"/>
    <cellStyle name="Comma 7 4 4 15" xfId="23166"/>
    <cellStyle name="Comma 7 4 4 16" xfId="23167"/>
    <cellStyle name="Comma 7 4 4 17" xfId="23168"/>
    <cellStyle name="Comma 7 4 4 18" xfId="23169"/>
    <cellStyle name="Comma 7 4 4 19" xfId="23170"/>
    <cellStyle name="Comma 7 4 4 2" xfId="23171"/>
    <cellStyle name="Comma 7 4 4 20" xfId="23172"/>
    <cellStyle name="Comma 7 4 4 21" xfId="23173"/>
    <cellStyle name="Comma 7 4 4 22" xfId="23174"/>
    <cellStyle name="Comma 7 4 4 3" xfId="23175"/>
    <cellStyle name="Comma 7 4 4 4" xfId="23176"/>
    <cellStyle name="Comma 7 4 4 5" xfId="23177"/>
    <cellStyle name="Comma 7 4 4 6" xfId="23178"/>
    <cellStyle name="Comma 7 4 4 7" xfId="23179"/>
    <cellStyle name="Comma 7 4 4 8" xfId="23180"/>
    <cellStyle name="Comma 7 4 4 9" xfId="23181"/>
    <cellStyle name="Comma 7 4 5" xfId="23182"/>
    <cellStyle name="Comma 7 4 5 10" xfId="23183"/>
    <cellStyle name="Comma 7 4 5 11" xfId="23184"/>
    <cellStyle name="Comma 7 4 5 12" xfId="23185"/>
    <cellStyle name="Comma 7 4 5 13" xfId="23186"/>
    <cellStyle name="Comma 7 4 5 14" xfId="23187"/>
    <cellStyle name="Comma 7 4 5 15" xfId="23188"/>
    <cellStyle name="Comma 7 4 5 16" xfId="23189"/>
    <cellStyle name="Comma 7 4 5 17" xfId="23190"/>
    <cellStyle name="Comma 7 4 5 18" xfId="23191"/>
    <cellStyle name="Comma 7 4 5 19" xfId="23192"/>
    <cellStyle name="Comma 7 4 5 2" xfId="23193"/>
    <cellStyle name="Comma 7 4 5 20" xfId="23194"/>
    <cellStyle name="Comma 7 4 5 21" xfId="23195"/>
    <cellStyle name="Comma 7 4 5 22" xfId="23196"/>
    <cellStyle name="Comma 7 4 5 3" xfId="23197"/>
    <cellStyle name="Comma 7 4 5 4" xfId="23198"/>
    <cellStyle name="Comma 7 4 5 5" xfId="23199"/>
    <cellStyle name="Comma 7 4 5 6" xfId="23200"/>
    <cellStyle name="Comma 7 4 5 7" xfId="23201"/>
    <cellStyle name="Comma 7 4 5 8" xfId="23202"/>
    <cellStyle name="Comma 7 4 5 9" xfId="23203"/>
    <cellStyle name="Comma 7 4 6" xfId="23204"/>
    <cellStyle name="Comma 7 4 6 10" xfId="23205"/>
    <cellStyle name="Comma 7 4 6 11" xfId="23206"/>
    <cellStyle name="Comma 7 4 6 12" xfId="23207"/>
    <cellStyle name="Comma 7 4 6 13" xfId="23208"/>
    <cellStyle name="Comma 7 4 6 14" xfId="23209"/>
    <cellStyle name="Comma 7 4 6 15" xfId="23210"/>
    <cellStyle name="Comma 7 4 6 16" xfId="23211"/>
    <cellStyle name="Comma 7 4 6 17" xfId="23212"/>
    <cellStyle name="Comma 7 4 6 18" xfId="23213"/>
    <cellStyle name="Comma 7 4 6 19" xfId="23214"/>
    <cellStyle name="Comma 7 4 6 2" xfId="23215"/>
    <cellStyle name="Comma 7 4 6 20" xfId="23216"/>
    <cellStyle name="Comma 7 4 6 21" xfId="23217"/>
    <cellStyle name="Comma 7 4 6 22" xfId="23218"/>
    <cellStyle name="Comma 7 4 6 3" xfId="23219"/>
    <cellStyle name="Comma 7 4 6 4" xfId="23220"/>
    <cellStyle name="Comma 7 4 6 5" xfId="23221"/>
    <cellStyle name="Comma 7 4 6 6" xfId="23222"/>
    <cellStyle name="Comma 7 4 6 7" xfId="23223"/>
    <cellStyle name="Comma 7 4 6 8" xfId="23224"/>
    <cellStyle name="Comma 7 4 6 9" xfId="23225"/>
    <cellStyle name="Comma 7 4 7" xfId="23226"/>
    <cellStyle name="Comma 7 4 7 10" xfId="23227"/>
    <cellStyle name="Comma 7 4 7 11" xfId="23228"/>
    <cellStyle name="Comma 7 4 7 12" xfId="23229"/>
    <cellStyle name="Comma 7 4 7 13" xfId="23230"/>
    <cellStyle name="Comma 7 4 7 14" xfId="23231"/>
    <cellStyle name="Comma 7 4 7 15" xfId="23232"/>
    <cellStyle name="Comma 7 4 7 16" xfId="23233"/>
    <cellStyle name="Comma 7 4 7 17" xfId="23234"/>
    <cellStyle name="Comma 7 4 7 18" xfId="23235"/>
    <cellStyle name="Comma 7 4 7 19" xfId="23236"/>
    <cellStyle name="Comma 7 4 7 2" xfId="23237"/>
    <cellStyle name="Comma 7 4 7 20" xfId="23238"/>
    <cellStyle name="Comma 7 4 7 21" xfId="23239"/>
    <cellStyle name="Comma 7 4 7 22" xfId="23240"/>
    <cellStyle name="Comma 7 4 7 3" xfId="23241"/>
    <cellStyle name="Comma 7 4 7 4" xfId="23242"/>
    <cellStyle name="Comma 7 4 7 5" xfId="23243"/>
    <cellStyle name="Comma 7 4 7 6" xfId="23244"/>
    <cellStyle name="Comma 7 4 7 7" xfId="23245"/>
    <cellStyle name="Comma 7 4 7 8" xfId="23246"/>
    <cellStyle name="Comma 7 4 7 9" xfId="23247"/>
    <cellStyle name="Comma 7 4 8" xfId="23248"/>
    <cellStyle name="Comma 7 4 8 10" xfId="23249"/>
    <cellStyle name="Comma 7 4 8 11" xfId="23250"/>
    <cellStyle name="Comma 7 4 8 12" xfId="23251"/>
    <cellStyle name="Comma 7 4 8 13" xfId="23252"/>
    <cellStyle name="Comma 7 4 8 14" xfId="23253"/>
    <cellStyle name="Comma 7 4 8 15" xfId="23254"/>
    <cellStyle name="Comma 7 4 8 16" xfId="23255"/>
    <cellStyle name="Comma 7 4 8 17" xfId="23256"/>
    <cellStyle name="Comma 7 4 8 18" xfId="23257"/>
    <cellStyle name="Comma 7 4 8 19" xfId="23258"/>
    <cellStyle name="Comma 7 4 8 2" xfId="23259"/>
    <cellStyle name="Comma 7 4 8 20" xfId="23260"/>
    <cellStyle name="Comma 7 4 8 21" xfId="23261"/>
    <cellStyle name="Comma 7 4 8 22" xfId="23262"/>
    <cellStyle name="Comma 7 4 8 3" xfId="23263"/>
    <cellStyle name="Comma 7 4 8 4" xfId="23264"/>
    <cellStyle name="Comma 7 4 8 5" xfId="23265"/>
    <cellStyle name="Comma 7 4 8 6" xfId="23266"/>
    <cellStyle name="Comma 7 4 8 7" xfId="23267"/>
    <cellStyle name="Comma 7 4 8 8" xfId="23268"/>
    <cellStyle name="Comma 7 4 8 9" xfId="23269"/>
    <cellStyle name="Comma 7 4 9" xfId="23270"/>
    <cellStyle name="Comma 7 4 9 10" xfId="23271"/>
    <cellStyle name="Comma 7 4 9 11" xfId="23272"/>
    <cellStyle name="Comma 7 4 9 12" xfId="23273"/>
    <cellStyle name="Comma 7 4 9 13" xfId="23274"/>
    <cellStyle name="Comma 7 4 9 14" xfId="23275"/>
    <cellStyle name="Comma 7 4 9 15" xfId="23276"/>
    <cellStyle name="Comma 7 4 9 16" xfId="23277"/>
    <cellStyle name="Comma 7 4 9 17" xfId="23278"/>
    <cellStyle name="Comma 7 4 9 18" xfId="23279"/>
    <cellStyle name="Comma 7 4 9 19" xfId="23280"/>
    <cellStyle name="Comma 7 4 9 2" xfId="23281"/>
    <cellStyle name="Comma 7 4 9 20" xfId="23282"/>
    <cellStyle name="Comma 7 4 9 21" xfId="23283"/>
    <cellStyle name="Comma 7 4 9 22" xfId="23284"/>
    <cellStyle name="Comma 7 4 9 3" xfId="23285"/>
    <cellStyle name="Comma 7 4 9 4" xfId="23286"/>
    <cellStyle name="Comma 7 4 9 5" xfId="23287"/>
    <cellStyle name="Comma 7 4 9 6" xfId="23288"/>
    <cellStyle name="Comma 7 4 9 7" xfId="23289"/>
    <cellStyle name="Comma 7 4 9 8" xfId="23290"/>
    <cellStyle name="Comma 7 4 9 9" xfId="23291"/>
    <cellStyle name="Comma 7 5" xfId="23292"/>
    <cellStyle name="Comma 7 5 10" xfId="23293"/>
    <cellStyle name="Comma 7 5 10 10" xfId="23294"/>
    <cellStyle name="Comma 7 5 10 11" xfId="23295"/>
    <cellStyle name="Comma 7 5 10 12" xfId="23296"/>
    <cellStyle name="Comma 7 5 10 13" xfId="23297"/>
    <cellStyle name="Comma 7 5 10 14" xfId="23298"/>
    <cellStyle name="Comma 7 5 10 15" xfId="23299"/>
    <cellStyle name="Comma 7 5 10 16" xfId="23300"/>
    <cellStyle name="Comma 7 5 10 17" xfId="23301"/>
    <cellStyle name="Comma 7 5 10 18" xfId="23302"/>
    <cellStyle name="Comma 7 5 10 19" xfId="23303"/>
    <cellStyle name="Comma 7 5 10 2" xfId="23304"/>
    <cellStyle name="Comma 7 5 10 20" xfId="23305"/>
    <cellStyle name="Comma 7 5 10 21" xfId="23306"/>
    <cellStyle name="Comma 7 5 10 22" xfId="23307"/>
    <cellStyle name="Comma 7 5 10 3" xfId="23308"/>
    <cellStyle name="Comma 7 5 10 4" xfId="23309"/>
    <cellStyle name="Comma 7 5 10 5" xfId="23310"/>
    <cellStyle name="Comma 7 5 10 6" xfId="23311"/>
    <cellStyle name="Comma 7 5 10 7" xfId="23312"/>
    <cellStyle name="Comma 7 5 10 8" xfId="23313"/>
    <cellStyle name="Comma 7 5 10 9" xfId="23314"/>
    <cellStyle name="Comma 7 5 11" xfId="23315"/>
    <cellStyle name="Comma 7 5 11 10" xfId="23316"/>
    <cellStyle name="Comma 7 5 11 11" xfId="23317"/>
    <cellStyle name="Comma 7 5 11 12" xfId="23318"/>
    <cellStyle name="Comma 7 5 11 13" xfId="23319"/>
    <cellStyle name="Comma 7 5 11 14" xfId="23320"/>
    <cellStyle name="Comma 7 5 11 15" xfId="23321"/>
    <cellStyle name="Comma 7 5 11 16" xfId="23322"/>
    <cellStyle name="Comma 7 5 11 17" xfId="23323"/>
    <cellStyle name="Comma 7 5 11 18" xfId="23324"/>
    <cellStyle name="Comma 7 5 11 19" xfId="23325"/>
    <cellStyle name="Comma 7 5 11 2" xfId="23326"/>
    <cellStyle name="Comma 7 5 11 20" xfId="23327"/>
    <cellStyle name="Comma 7 5 11 21" xfId="23328"/>
    <cellStyle name="Comma 7 5 11 22" xfId="23329"/>
    <cellStyle name="Comma 7 5 11 3" xfId="23330"/>
    <cellStyle name="Comma 7 5 11 4" xfId="23331"/>
    <cellStyle name="Comma 7 5 11 5" xfId="23332"/>
    <cellStyle name="Comma 7 5 11 6" xfId="23333"/>
    <cellStyle name="Comma 7 5 11 7" xfId="23334"/>
    <cellStyle name="Comma 7 5 11 8" xfId="23335"/>
    <cellStyle name="Comma 7 5 11 9" xfId="23336"/>
    <cellStyle name="Comma 7 5 12" xfId="23337"/>
    <cellStyle name="Comma 7 5 12 10" xfId="23338"/>
    <cellStyle name="Comma 7 5 12 11" xfId="23339"/>
    <cellStyle name="Comma 7 5 12 12" xfId="23340"/>
    <cellStyle name="Comma 7 5 12 13" xfId="23341"/>
    <cellStyle name="Comma 7 5 12 14" xfId="23342"/>
    <cellStyle name="Comma 7 5 12 15" xfId="23343"/>
    <cellStyle name="Comma 7 5 12 16" xfId="23344"/>
    <cellStyle name="Comma 7 5 12 17" xfId="23345"/>
    <cellStyle name="Comma 7 5 12 18" xfId="23346"/>
    <cellStyle name="Comma 7 5 12 19" xfId="23347"/>
    <cellStyle name="Comma 7 5 12 2" xfId="23348"/>
    <cellStyle name="Comma 7 5 12 20" xfId="23349"/>
    <cellStyle name="Comma 7 5 12 21" xfId="23350"/>
    <cellStyle name="Comma 7 5 12 22" xfId="23351"/>
    <cellStyle name="Comma 7 5 12 3" xfId="23352"/>
    <cellStyle name="Comma 7 5 12 4" xfId="23353"/>
    <cellStyle name="Comma 7 5 12 5" xfId="23354"/>
    <cellStyle name="Comma 7 5 12 6" xfId="23355"/>
    <cellStyle name="Comma 7 5 12 7" xfId="23356"/>
    <cellStyle name="Comma 7 5 12 8" xfId="23357"/>
    <cellStyle name="Comma 7 5 12 9" xfId="23358"/>
    <cellStyle name="Comma 7 5 13" xfId="23359"/>
    <cellStyle name="Comma 7 5 14" xfId="23360"/>
    <cellStyle name="Comma 7 5 15" xfId="23361"/>
    <cellStyle name="Comma 7 5 16" xfId="23362"/>
    <cellStyle name="Comma 7 5 17" xfId="23363"/>
    <cellStyle name="Comma 7 5 18" xfId="23364"/>
    <cellStyle name="Comma 7 5 19" xfId="23365"/>
    <cellStyle name="Comma 7 5 2" xfId="23366"/>
    <cellStyle name="Comma 7 5 2 10" xfId="23367"/>
    <cellStyle name="Comma 7 5 2 11" xfId="23368"/>
    <cellStyle name="Comma 7 5 2 12" xfId="23369"/>
    <cellStyle name="Comma 7 5 2 13" xfId="23370"/>
    <cellStyle name="Comma 7 5 2 14" xfId="23371"/>
    <cellStyle name="Comma 7 5 2 15" xfId="23372"/>
    <cellStyle name="Comma 7 5 2 16" xfId="23373"/>
    <cellStyle name="Comma 7 5 2 17" xfId="23374"/>
    <cellStyle name="Comma 7 5 2 18" xfId="23375"/>
    <cellStyle name="Comma 7 5 2 19" xfId="23376"/>
    <cellStyle name="Comma 7 5 2 2" xfId="23377"/>
    <cellStyle name="Comma 7 5 2 20" xfId="23378"/>
    <cellStyle name="Comma 7 5 2 21" xfId="23379"/>
    <cellStyle name="Comma 7 5 2 22" xfId="23380"/>
    <cellStyle name="Comma 7 5 2 3" xfId="23381"/>
    <cellStyle name="Comma 7 5 2 4" xfId="23382"/>
    <cellStyle name="Comma 7 5 2 5" xfId="23383"/>
    <cellStyle name="Comma 7 5 2 6" xfId="23384"/>
    <cellStyle name="Comma 7 5 2 7" xfId="23385"/>
    <cellStyle name="Comma 7 5 2 8" xfId="23386"/>
    <cellStyle name="Comma 7 5 2 9" xfId="23387"/>
    <cellStyle name="Comma 7 5 20" xfId="23388"/>
    <cellStyle name="Comma 7 5 21" xfId="23389"/>
    <cellStyle name="Comma 7 5 22" xfId="23390"/>
    <cellStyle name="Comma 7 5 23" xfId="23391"/>
    <cellStyle name="Comma 7 5 24" xfId="23392"/>
    <cellStyle name="Comma 7 5 25" xfId="23393"/>
    <cellStyle name="Comma 7 5 26" xfId="23394"/>
    <cellStyle name="Comma 7 5 27" xfId="23395"/>
    <cellStyle name="Comma 7 5 28" xfId="23396"/>
    <cellStyle name="Comma 7 5 29" xfId="23397"/>
    <cellStyle name="Comma 7 5 3" xfId="23398"/>
    <cellStyle name="Comma 7 5 3 10" xfId="23399"/>
    <cellStyle name="Comma 7 5 3 11" xfId="23400"/>
    <cellStyle name="Comma 7 5 3 12" xfId="23401"/>
    <cellStyle name="Comma 7 5 3 13" xfId="23402"/>
    <cellStyle name="Comma 7 5 3 14" xfId="23403"/>
    <cellStyle name="Comma 7 5 3 15" xfId="23404"/>
    <cellStyle name="Comma 7 5 3 16" xfId="23405"/>
    <cellStyle name="Comma 7 5 3 17" xfId="23406"/>
    <cellStyle name="Comma 7 5 3 18" xfId="23407"/>
    <cellStyle name="Comma 7 5 3 19" xfId="23408"/>
    <cellStyle name="Comma 7 5 3 2" xfId="23409"/>
    <cellStyle name="Comma 7 5 3 20" xfId="23410"/>
    <cellStyle name="Comma 7 5 3 21" xfId="23411"/>
    <cellStyle name="Comma 7 5 3 22" xfId="23412"/>
    <cellStyle name="Comma 7 5 3 3" xfId="23413"/>
    <cellStyle name="Comma 7 5 3 4" xfId="23414"/>
    <cellStyle name="Comma 7 5 3 5" xfId="23415"/>
    <cellStyle name="Comma 7 5 3 6" xfId="23416"/>
    <cellStyle name="Comma 7 5 3 7" xfId="23417"/>
    <cellStyle name="Comma 7 5 3 8" xfId="23418"/>
    <cellStyle name="Comma 7 5 3 9" xfId="23419"/>
    <cellStyle name="Comma 7 5 30" xfId="23420"/>
    <cellStyle name="Comma 7 5 31" xfId="23421"/>
    <cellStyle name="Comma 7 5 32" xfId="23422"/>
    <cellStyle name="Comma 7 5 33" xfId="23423"/>
    <cellStyle name="Comma 7 5 4" xfId="23424"/>
    <cellStyle name="Comma 7 5 4 10" xfId="23425"/>
    <cellStyle name="Comma 7 5 4 11" xfId="23426"/>
    <cellStyle name="Comma 7 5 4 12" xfId="23427"/>
    <cellStyle name="Comma 7 5 4 13" xfId="23428"/>
    <cellStyle name="Comma 7 5 4 14" xfId="23429"/>
    <cellStyle name="Comma 7 5 4 15" xfId="23430"/>
    <cellStyle name="Comma 7 5 4 16" xfId="23431"/>
    <cellStyle name="Comma 7 5 4 17" xfId="23432"/>
    <cellStyle name="Comma 7 5 4 18" xfId="23433"/>
    <cellStyle name="Comma 7 5 4 19" xfId="23434"/>
    <cellStyle name="Comma 7 5 4 2" xfId="23435"/>
    <cellStyle name="Comma 7 5 4 20" xfId="23436"/>
    <cellStyle name="Comma 7 5 4 21" xfId="23437"/>
    <cellStyle name="Comma 7 5 4 22" xfId="23438"/>
    <cellStyle name="Comma 7 5 4 3" xfId="23439"/>
    <cellStyle name="Comma 7 5 4 4" xfId="23440"/>
    <cellStyle name="Comma 7 5 4 5" xfId="23441"/>
    <cellStyle name="Comma 7 5 4 6" xfId="23442"/>
    <cellStyle name="Comma 7 5 4 7" xfId="23443"/>
    <cellStyle name="Comma 7 5 4 8" xfId="23444"/>
    <cellStyle name="Comma 7 5 4 9" xfId="23445"/>
    <cellStyle name="Comma 7 5 5" xfId="23446"/>
    <cellStyle name="Comma 7 5 5 10" xfId="23447"/>
    <cellStyle name="Comma 7 5 5 11" xfId="23448"/>
    <cellStyle name="Comma 7 5 5 12" xfId="23449"/>
    <cellStyle name="Comma 7 5 5 13" xfId="23450"/>
    <cellStyle name="Comma 7 5 5 14" xfId="23451"/>
    <cellStyle name="Comma 7 5 5 15" xfId="23452"/>
    <cellStyle name="Comma 7 5 5 16" xfId="23453"/>
    <cellStyle name="Comma 7 5 5 17" xfId="23454"/>
    <cellStyle name="Comma 7 5 5 18" xfId="23455"/>
    <cellStyle name="Comma 7 5 5 19" xfId="23456"/>
    <cellStyle name="Comma 7 5 5 2" xfId="23457"/>
    <cellStyle name="Comma 7 5 5 20" xfId="23458"/>
    <cellStyle name="Comma 7 5 5 21" xfId="23459"/>
    <cellStyle name="Comma 7 5 5 22" xfId="23460"/>
    <cellStyle name="Comma 7 5 5 3" xfId="23461"/>
    <cellStyle name="Comma 7 5 5 4" xfId="23462"/>
    <cellStyle name="Comma 7 5 5 5" xfId="23463"/>
    <cellStyle name="Comma 7 5 5 6" xfId="23464"/>
    <cellStyle name="Comma 7 5 5 7" xfId="23465"/>
    <cellStyle name="Comma 7 5 5 8" xfId="23466"/>
    <cellStyle name="Comma 7 5 5 9" xfId="23467"/>
    <cellStyle name="Comma 7 5 6" xfId="23468"/>
    <cellStyle name="Comma 7 5 6 10" xfId="23469"/>
    <cellStyle name="Comma 7 5 6 11" xfId="23470"/>
    <cellStyle name="Comma 7 5 6 12" xfId="23471"/>
    <cellStyle name="Comma 7 5 6 13" xfId="23472"/>
    <cellStyle name="Comma 7 5 6 14" xfId="23473"/>
    <cellStyle name="Comma 7 5 6 15" xfId="23474"/>
    <cellStyle name="Comma 7 5 6 16" xfId="23475"/>
    <cellStyle name="Comma 7 5 6 17" xfId="23476"/>
    <cellStyle name="Comma 7 5 6 18" xfId="23477"/>
    <cellStyle name="Comma 7 5 6 19" xfId="23478"/>
    <cellStyle name="Comma 7 5 6 2" xfId="23479"/>
    <cellStyle name="Comma 7 5 6 20" xfId="23480"/>
    <cellStyle name="Comma 7 5 6 21" xfId="23481"/>
    <cellStyle name="Comma 7 5 6 22" xfId="23482"/>
    <cellStyle name="Comma 7 5 6 3" xfId="23483"/>
    <cellStyle name="Comma 7 5 6 4" xfId="23484"/>
    <cellStyle name="Comma 7 5 6 5" xfId="23485"/>
    <cellStyle name="Comma 7 5 6 6" xfId="23486"/>
    <cellStyle name="Comma 7 5 6 7" xfId="23487"/>
    <cellStyle name="Comma 7 5 6 8" xfId="23488"/>
    <cellStyle name="Comma 7 5 6 9" xfId="23489"/>
    <cellStyle name="Comma 7 5 7" xfId="23490"/>
    <cellStyle name="Comma 7 5 7 10" xfId="23491"/>
    <cellStyle name="Comma 7 5 7 11" xfId="23492"/>
    <cellStyle name="Comma 7 5 7 12" xfId="23493"/>
    <cellStyle name="Comma 7 5 7 13" xfId="23494"/>
    <cellStyle name="Comma 7 5 7 14" xfId="23495"/>
    <cellStyle name="Comma 7 5 7 15" xfId="23496"/>
    <cellStyle name="Comma 7 5 7 16" xfId="23497"/>
    <cellStyle name="Comma 7 5 7 17" xfId="23498"/>
    <cellStyle name="Comma 7 5 7 18" xfId="23499"/>
    <cellStyle name="Comma 7 5 7 19" xfId="23500"/>
    <cellStyle name="Comma 7 5 7 2" xfId="23501"/>
    <cellStyle name="Comma 7 5 7 20" xfId="23502"/>
    <cellStyle name="Comma 7 5 7 21" xfId="23503"/>
    <cellStyle name="Comma 7 5 7 22" xfId="23504"/>
    <cellStyle name="Comma 7 5 7 3" xfId="23505"/>
    <cellStyle name="Comma 7 5 7 4" xfId="23506"/>
    <cellStyle name="Comma 7 5 7 5" xfId="23507"/>
    <cellStyle name="Comma 7 5 7 6" xfId="23508"/>
    <cellStyle name="Comma 7 5 7 7" xfId="23509"/>
    <cellStyle name="Comma 7 5 7 8" xfId="23510"/>
    <cellStyle name="Comma 7 5 7 9" xfId="23511"/>
    <cellStyle name="Comma 7 5 8" xfId="23512"/>
    <cellStyle name="Comma 7 5 8 10" xfId="23513"/>
    <cellStyle name="Comma 7 5 8 11" xfId="23514"/>
    <cellStyle name="Comma 7 5 8 12" xfId="23515"/>
    <cellStyle name="Comma 7 5 8 13" xfId="23516"/>
    <cellStyle name="Comma 7 5 8 14" xfId="23517"/>
    <cellStyle name="Comma 7 5 8 15" xfId="23518"/>
    <cellStyle name="Comma 7 5 8 16" xfId="23519"/>
    <cellStyle name="Comma 7 5 8 17" xfId="23520"/>
    <cellStyle name="Comma 7 5 8 18" xfId="23521"/>
    <cellStyle name="Comma 7 5 8 19" xfId="23522"/>
    <cellStyle name="Comma 7 5 8 2" xfId="23523"/>
    <cellStyle name="Comma 7 5 8 20" xfId="23524"/>
    <cellStyle name="Comma 7 5 8 21" xfId="23525"/>
    <cellStyle name="Comma 7 5 8 22" xfId="23526"/>
    <cellStyle name="Comma 7 5 8 3" xfId="23527"/>
    <cellStyle name="Comma 7 5 8 4" xfId="23528"/>
    <cellStyle name="Comma 7 5 8 5" xfId="23529"/>
    <cellStyle name="Comma 7 5 8 6" xfId="23530"/>
    <cellStyle name="Comma 7 5 8 7" xfId="23531"/>
    <cellStyle name="Comma 7 5 8 8" xfId="23532"/>
    <cellStyle name="Comma 7 5 8 9" xfId="23533"/>
    <cellStyle name="Comma 7 5 9" xfId="23534"/>
    <cellStyle name="Comma 7 5 9 10" xfId="23535"/>
    <cellStyle name="Comma 7 5 9 11" xfId="23536"/>
    <cellStyle name="Comma 7 5 9 12" xfId="23537"/>
    <cellStyle name="Comma 7 5 9 13" xfId="23538"/>
    <cellStyle name="Comma 7 5 9 14" xfId="23539"/>
    <cellStyle name="Comma 7 5 9 15" xfId="23540"/>
    <cellStyle name="Comma 7 5 9 16" xfId="23541"/>
    <cellStyle name="Comma 7 5 9 17" xfId="23542"/>
    <cellStyle name="Comma 7 5 9 18" xfId="23543"/>
    <cellStyle name="Comma 7 5 9 19" xfId="23544"/>
    <cellStyle name="Comma 7 5 9 2" xfId="23545"/>
    <cellStyle name="Comma 7 5 9 20" xfId="23546"/>
    <cellStyle name="Comma 7 5 9 21" xfId="23547"/>
    <cellStyle name="Comma 7 5 9 22" xfId="23548"/>
    <cellStyle name="Comma 7 5 9 3" xfId="23549"/>
    <cellStyle name="Comma 7 5 9 4" xfId="23550"/>
    <cellStyle name="Comma 7 5 9 5" xfId="23551"/>
    <cellStyle name="Comma 7 5 9 6" xfId="23552"/>
    <cellStyle name="Comma 7 5 9 7" xfId="23553"/>
    <cellStyle name="Comma 7 5 9 8" xfId="23554"/>
    <cellStyle name="Comma 7 5 9 9" xfId="23555"/>
    <cellStyle name="Comma 7 6" xfId="23556"/>
    <cellStyle name="Comma 7 6 10" xfId="23557"/>
    <cellStyle name="Comma 7 6 10 10" xfId="23558"/>
    <cellStyle name="Comma 7 6 10 11" xfId="23559"/>
    <cellStyle name="Comma 7 6 10 12" xfId="23560"/>
    <cellStyle name="Comma 7 6 10 13" xfId="23561"/>
    <cellStyle name="Comma 7 6 10 14" xfId="23562"/>
    <cellStyle name="Comma 7 6 10 15" xfId="23563"/>
    <cellStyle name="Comma 7 6 10 16" xfId="23564"/>
    <cellStyle name="Comma 7 6 10 17" xfId="23565"/>
    <cellStyle name="Comma 7 6 10 18" xfId="23566"/>
    <cellStyle name="Comma 7 6 10 19" xfId="23567"/>
    <cellStyle name="Comma 7 6 10 2" xfId="23568"/>
    <cellStyle name="Comma 7 6 10 20" xfId="23569"/>
    <cellStyle name="Comma 7 6 10 21" xfId="23570"/>
    <cellStyle name="Comma 7 6 10 22" xfId="23571"/>
    <cellStyle name="Comma 7 6 10 3" xfId="23572"/>
    <cellStyle name="Comma 7 6 10 4" xfId="23573"/>
    <cellStyle name="Comma 7 6 10 5" xfId="23574"/>
    <cellStyle name="Comma 7 6 10 6" xfId="23575"/>
    <cellStyle name="Comma 7 6 10 7" xfId="23576"/>
    <cellStyle name="Comma 7 6 10 8" xfId="23577"/>
    <cellStyle name="Comma 7 6 10 9" xfId="23578"/>
    <cellStyle name="Comma 7 6 11" xfId="23579"/>
    <cellStyle name="Comma 7 6 11 10" xfId="23580"/>
    <cellStyle name="Comma 7 6 11 11" xfId="23581"/>
    <cellStyle name="Comma 7 6 11 12" xfId="23582"/>
    <cellStyle name="Comma 7 6 11 13" xfId="23583"/>
    <cellStyle name="Comma 7 6 11 14" xfId="23584"/>
    <cellStyle name="Comma 7 6 11 15" xfId="23585"/>
    <cellStyle name="Comma 7 6 11 16" xfId="23586"/>
    <cellStyle name="Comma 7 6 11 17" xfId="23587"/>
    <cellStyle name="Comma 7 6 11 18" xfId="23588"/>
    <cellStyle name="Comma 7 6 11 19" xfId="23589"/>
    <cellStyle name="Comma 7 6 11 2" xfId="23590"/>
    <cellStyle name="Comma 7 6 11 20" xfId="23591"/>
    <cellStyle name="Comma 7 6 11 21" xfId="23592"/>
    <cellStyle name="Comma 7 6 11 22" xfId="23593"/>
    <cellStyle name="Comma 7 6 11 3" xfId="23594"/>
    <cellStyle name="Comma 7 6 11 4" xfId="23595"/>
    <cellStyle name="Comma 7 6 11 5" xfId="23596"/>
    <cellStyle name="Comma 7 6 11 6" xfId="23597"/>
    <cellStyle name="Comma 7 6 11 7" xfId="23598"/>
    <cellStyle name="Comma 7 6 11 8" xfId="23599"/>
    <cellStyle name="Comma 7 6 11 9" xfId="23600"/>
    <cellStyle name="Comma 7 6 12" xfId="23601"/>
    <cellStyle name="Comma 7 6 12 10" xfId="23602"/>
    <cellStyle name="Comma 7 6 12 11" xfId="23603"/>
    <cellStyle name="Comma 7 6 12 12" xfId="23604"/>
    <cellStyle name="Comma 7 6 12 13" xfId="23605"/>
    <cellStyle name="Comma 7 6 12 14" xfId="23606"/>
    <cellStyle name="Comma 7 6 12 15" xfId="23607"/>
    <cellStyle name="Comma 7 6 12 16" xfId="23608"/>
    <cellStyle name="Comma 7 6 12 17" xfId="23609"/>
    <cellStyle name="Comma 7 6 12 18" xfId="23610"/>
    <cellStyle name="Comma 7 6 12 19" xfId="23611"/>
    <cellStyle name="Comma 7 6 12 2" xfId="23612"/>
    <cellStyle name="Comma 7 6 12 20" xfId="23613"/>
    <cellStyle name="Comma 7 6 12 21" xfId="23614"/>
    <cellStyle name="Comma 7 6 12 22" xfId="23615"/>
    <cellStyle name="Comma 7 6 12 3" xfId="23616"/>
    <cellStyle name="Comma 7 6 12 4" xfId="23617"/>
    <cellStyle name="Comma 7 6 12 5" xfId="23618"/>
    <cellStyle name="Comma 7 6 12 6" xfId="23619"/>
    <cellStyle name="Comma 7 6 12 7" xfId="23620"/>
    <cellStyle name="Comma 7 6 12 8" xfId="23621"/>
    <cellStyle name="Comma 7 6 12 9" xfId="23622"/>
    <cellStyle name="Comma 7 6 13" xfId="23623"/>
    <cellStyle name="Comma 7 6 14" xfId="23624"/>
    <cellStyle name="Comma 7 6 15" xfId="23625"/>
    <cellStyle name="Comma 7 6 16" xfId="23626"/>
    <cellStyle name="Comma 7 6 17" xfId="23627"/>
    <cellStyle name="Comma 7 6 18" xfId="23628"/>
    <cellStyle name="Comma 7 6 19" xfId="23629"/>
    <cellStyle name="Comma 7 6 2" xfId="23630"/>
    <cellStyle name="Comma 7 6 2 10" xfId="23631"/>
    <cellStyle name="Comma 7 6 2 11" xfId="23632"/>
    <cellStyle name="Comma 7 6 2 12" xfId="23633"/>
    <cellStyle name="Comma 7 6 2 13" xfId="23634"/>
    <cellStyle name="Comma 7 6 2 14" xfId="23635"/>
    <cellStyle name="Comma 7 6 2 15" xfId="23636"/>
    <cellStyle name="Comma 7 6 2 16" xfId="23637"/>
    <cellStyle name="Comma 7 6 2 17" xfId="23638"/>
    <cellStyle name="Comma 7 6 2 18" xfId="23639"/>
    <cellStyle name="Comma 7 6 2 19" xfId="23640"/>
    <cellStyle name="Comma 7 6 2 2" xfId="23641"/>
    <cellStyle name="Comma 7 6 2 20" xfId="23642"/>
    <cellStyle name="Comma 7 6 2 21" xfId="23643"/>
    <cellStyle name="Comma 7 6 2 22" xfId="23644"/>
    <cellStyle name="Comma 7 6 2 3" xfId="23645"/>
    <cellStyle name="Comma 7 6 2 4" xfId="23646"/>
    <cellStyle name="Comma 7 6 2 5" xfId="23647"/>
    <cellStyle name="Comma 7 6 2 6" xfId="23648"/>
    <cellStyle name="Comma 7 6 2 7" xfId="23649"/>
    <cellStyle name="Comma 7 6 2 8" xfId="23650"/>
    <cellStyle name="Comma 7 6 2 9" xfId="23651"/>
    <cellStyle name="Comma 7 6 20" xfId="23652"/>
    <cellStyle name="Comma 7 6 21" xfId="23653"/>
    <cellStyle name="Comma 7 6 22" xfId="23654"/>
    <cellStyle name="Comma 7 6 23" xfId="23655"/>
    <cellStyle name="Comma 7 6 24" xfId="23656"/>
    <cellStyle name="Comma 7 6 25" xfId="23657"/>
    <cellStyle name="Comma 7 6 26" xfId="23658"/>
    <cellStyle name="Comma 7 6 27" xfId="23659"/>
    <cellStyle name="Comma 7 6 28" xfId="23660"/>
    <cellStyle name="Comma 7 6 29" xfId="23661"/>
    <cellStyle name="Comma 7 6 3" xfId="23662"/>
    <cellStyle name="Comma 7 6 3 10" xfId="23663"/>
    <cellStyle name="Comma 7 6 3 11" xfId="23664"/>
    <cellStyle name="Comma 7 6 3 12" xfId="23665"/>
    <cellStyle name="Comma 7 6 3 13" xfId="23666"/>
    <cellStyle name="Comma 7 6 3 14" xfId="23667"/>
    <cellStyle name="Comma 7 6 3 15" xfId="23668"/>
    <cellStyle name="Comma 7 6 3 16" xfId="23669"/>
    <cellStyle name="Comma 7 6 3 17" xfId="23670"/>
    <cellStyle name="Comma 7 6 3 18" xfId="23671"/>
    <cellStyle name="Comma 7 6 3 19" xfId="23672"/>
    <cellStyle name="Comma 7 6 3 2" xfId="23673"/>
    <cellStyle name="Comma 7 6 3 20" xfId="23674"/>
    <cellStyle name="Comma 7 6 3 21" xfId="23675"/>
    <cellStyle name="Comma 7 6 3 22" xfId="23676"/>
    <cellStyle name="Comma 7 6 3 3" xfId="23677"/>
    <cellStyle name="Comma 7 6 3 4" xfId="23678"/>
    <cellStyle name="Comma 7 6 3 5" xfId="23679"/>
    <cellStyle name="Comma 7 6 3 6" xfId="23680"/>
    <cellStyle name="Comma 7 6 3 7" xfId="23681"/>
    <cellStyle name="Comma 7 6 3 8" xfId="23682"/>
    <cellStyle name="Comma 7 6 3 9" xfId="23683"/>
    <cellStyle name="Comma 7 6 30" xfId="23684"/>
    <cellStyle name="Comma 7 6 31" xfId="23685"/>
    <cellStyle name="Comma 7 6 32" xfId="23686"/>
    <cellStyle name="Comma 7 6 33" xfId="23687"/>
    <cellStyle name="Comma 7 6 4" xfId="23688"/>
    <cellStyle name="Comma 7 6 4 10" xfId="23689"/>
    <cellStyle name="Comma 7 6 4 11" xfId="23690"/>
    <cellStyle name="Comma 7 6 4 12" xfId="23691"/>
    <cellStyle name="Comma 7 6 4 13" xfId="23692"/>
    <cellStyle name="Comma 7 6 4 14" xfId="23693"/>
    <cellStyle name="Comma 7 6 4 15" xfId="23694"/>
    <cellStyle name="Comma 7 6 4 16" xfId="23695"/>
    <cellStyle name="Comma 7 6 4 17" xfId="23696"/>
    <cellStyle name="Comma 7 6 4 18" xfId="23697"/>
    <cellStyle name="Comma 7 6 4 19" xfId="23698"/>
    <cellStyle name="Comma 7 6 4 2" xfId="23699"/>
    <cellStyle name="Comma 7 6 4 20" xfId="23700"/>
    <cellStyle name="Comma 7 6 4 21" xfId="23701"/>
    <cellStyle name="Comma 7 6 4 22" xfId="23702"/>
    <cellStyle name="Comma 7 6 4 3" xfId="23703"/>
    <cellStyle name="Comma 7 6 4 4" xfId="23704"/>
    <cellStyle name="Comma 7 6 4 5" xfId="23705"/>
    <cellStyle name="Comma 7 6 4 6" xfId="23706"/>
    <cellStyle name="Comma 7 6 4 7" xfId="23707"/>
    <cellStyle name="Comma 7 6 4 8" xfId="23708"/>
    <cellStyle name="Comma 7 6 4 9" xfId="23709"/>
    <cellStyle name="Comma 7 6 5" xfId="23710"/>
    <cellStyle name="Comma 7 6 5 10" xfId="23711"/>
    <cellStyle name="Comma 7 6 5 11" xfId="23712"/>
    <cellStyle name="Comma 7 6 5 12" xfId="23713"/>
    <cellStyle name="Comma 7 6 5 13" xfId="23714"/>
    <cellStyle name="Comma 7 6 5 14" xfId="23715"/>
    <cellStyle name="Comma 7 6 5 15" xfId="23716"/>
    <cellStyle name="Comma 7 6 5 16" xfId="23717"/>
    <cellStyle name="Comma 7 6 5 17" xfId="23718"/>
    <cellStyle name="Comma 7 6 5 18" xfId="23719"/>
    <cellStyle name="Comma 7 6 5 19" xfId="23720"/>
    <cellStyle name="Comma 7 6 5 2" xfId="23721"/>
    <cellStyle name="Comma 7 6 5 20" xfId="23722"/>
    <cellStyle name="Comma 7 6 5 21" xfId="23723"/>
    <cellStyle name="Comma 7 6 5 22" xfId="23724"/>
    <cellStyle name="Comma 7 6 5 3" xfId="23725"/>
    <cellStyle name="Comma 7 6 5 4" xfId="23726"/>
    <cellStyle name="Comma 7 6 5 5" xfId="23727"/>
    <cellStyle name="Comma 7 6 5 6" xfId="23728"/>
    <cellStyle name="Comma 7 6 5 7" xfId="23729"/>
    <cellStyle name="Comma 7 6 5 8" xfId="23730"/>
    <cellStyle name="Comma 7 6 5 9" xfId="23731"/>
    <cellStyle name="Comma 7 6 6" xfId="23732"/>
    <cellStyle name="Comma 7 6 6 10" xfId="23733"/>
    <cellStyle name="Comma 7 6 6 11" xfId="23734"/>
    <cellStyle name="Comma 7 6 6 12" xfId="23735"/>
    <cellStyle name="Comma 7 6 6 13" xfId="23736"/>
    <cellStyle name="Comma 7 6 6 14" xfId="23737"/>
    <cellStyle name="Comma 7 6 6 15" xfId="23738"/>
    <cellStyle name="Comma 7 6 6 16" xfId="23739"/>
    <cellStyle name="Comma 7 6 6 17" xfId="23740"/>
    <cellStyle name="Comma 7 6 6 18" xfId="23741"/>
    <cellStyle name="Comma 7 6 6 19" xfId="23742"/>
    <cellStyle name="Comma 7 6 6 2" xfId="23743"/>
    <cellStyle name="Comma 7 6 6 20" xfId="23744"/>
    <cellStyle name="Comma 7 6 6 21" xfId="23745"/>
    <cellStyle name="Comma 7 6 6 22" xfId="23746"/>
    <cellStyle name="Comma 7 6 6 3" xfId="23747"/>
    <cellStyle name="Comma 7 6 6 4" xfId="23748"/>
    <cellStyle name="Comma 7 6 6 5" xfId="23749"/>
    <cellStyle name="Comma 7 6 6 6" xfId="23750"/>
    <cellStyle name="Comma 7 6 6 7" xfId="23751"/>
    <cellStyle name="Comma 7 6 6 8" xfId="23752"/>
    <cellStyle name="Comma 7 6 6 9" xfId="23753"/>
    <cellStyle name="Comma 7 6 7" xfId="23754"/>
    <cellStyle name="Comma 7 6 7 10" xfId="23755"/>
    <cellStyle name="Comma 7 6 7 11" xfId="23756"/>
    <cellStyle name="Comma 7 6 7 12" xfId="23757"/>
    <cellStyle name="Comma 7 6 7 13" xfId="23758"/>
    <cellStyle name="Comma 7 6 7 14" xfId="23759"/>
    <cellStyle name="Comma 7 6 7 15" xfId="23760"/>
    <cellStyle name="Comma 7 6 7 16" xfId="23761"/>
    <cellStyle name="Comma 7 6 7 17" xfId="23762"/>
    <cellStyle name="Comma 7 6 7 18" xfId="23763"/>
    <cellStyle name="Comma 7 6 7 19" xfId="23764"/>
    <cellStyle name="Comma 7 6 7 2" xfId="23765"/>
    <cellStyle name="Comma 7 6 7 20" xfId="23766"/>
    <cellStyle name="Comma 7 6 7 21" xfId="23767"/>
    <cellStyle name="Comma 7 6 7 22" xfId="23768"/>
    <cellStyle name="Comma 7 6 7 3" xfId="23769"/>
    <cellStyle name="Comma 7 6 7 4" xfId="23770"/>
    <cellStyle name="Comma 7 6 7 5" xfId="23771"/>
    <cellStyle name="Comma 7 6 7 6" xfId="23772"/>
    <cellStyle name="Comma 7 6 7 7" xfId="23773"/>
    <cellStyle name="Comma 7 6 7 8" xfId="23774"/>
    <cellStyle name="Comma 7 6 7 9" xfId="23775"/>
    <cellStyle name="Comma 7 6 8" xfId="23776"/>
    <cellStyle name="Comma 7 6 8 10" xfId="23777"/>
    <cellStyle name="Comma 7 6 8 11" xfId="23778"/>
    <cellStyle name="Comma 7 6 8 12" xfId="23779"/>
    <cellStyle name="Comma 7 6 8 13" xfId="23780"/>
    <cellStyle name="Comma 7 6 8 14" xfId="23781"/>
    <cellStyle name="Comma 7 6 8 15" xfId="23782"/>
    <cellStyle name="Comma 7 6 8 16" xfId="23783"/>
    <cellStyle name="Comma 7 6 8 17" xfId="23784"/>
    <cellStyle name="Comma 7 6 8 18" xfId="23785"/>
    <cellStyle name="Comma 7 6 8 19" xfId="23786"/>
    <cellStyle name="Comma 7 6 8 2" xfId="23787"/>
    <cellStyle name="Comma 7 6 8 20" xfId="23788"/>
    <cellStyle name="Comma 7 6 8 21" xfId="23789"/>
    <cellStyle name="Comma 7 6 8 22" xfId="23790"/>
    <cellStyle name="Comma 7 6 8 3" xfId="23791"/>
    <cellStyle name="Comma 7 6 8 4" xfId="23792"/>
    <cellStyle name="Comma 7 6 8 5" xfId="23793"/>
    <cellStyle name="Comma 7 6 8 6" xfId="23794"/>
    <cellStyle name="Comma 7 6 8 7" xfId="23795"/>
    <cellStyle name="Comma 7 6 8 8" xfId="23796"/>
    <cellStyle name="Comma 7 6 8 9" xfId="23797"/>
    <cellStyle name="Comma 7 6 9" xfId="23798"/>
    <cellStyle name="Comma 7 6 9 10" xfId="23799"/>
    <cellStyle name="Comma 7 6 9 11" xfId="23800"/>
    <cellStyle name="Comma 7 6 9 12" xfId="23801"/>
    <cellStyle name="Comma 7 6 9 13" xfId="23802"/>
    <cellStyle name="Comma 7 6 9 14" xfId="23803"/>
    <cellStyle name="Comma 7 6 9 15" xfId="23804"/>
    <cellStyle name="Comma 7 6 9 16" xfId="23805"/>
    <cellStyle name="Comma 7 6 9 17" xfId="23806"/>
    <cellStyle name="Comma 7 6 9 18" xfId="23807"/>
    <cellStyle name="Comma 7 6 9 19" xfId="23808"/>
    <cellStyle name="Comma 7 6 9 2" xfId="23809"/>
    <cellStyle name="Comma 7 6 9 20" xfId="23810"/>
    <cellStyle name="Comma 7 6 9 21" xfId="23811"/>
    <cellStyle name="Comma 7 6 9 22" xfId="23812"/>
    <cellStyle name="Comma 7 6 9 3" xfId="23813"/>
    <cellStyle name="Comma 7 6 9 4" xfId="23814"/>
    <cellStyle name="Comma 7 6 9 5" xfId="23815"/>
    <cellStyle name="Comma 7 6 9 6" xfId="23816"/>
    <cellStyle name="Comma 7 6 9 7" xfId="23817"/>
    <cellStyle name="Comma 7 6 9 8" xfId="23818"/>
    <cellStyle name="Comma 7 6 9 9" xfId="23819"/>
    <cellStyle name="Comma 7 7" xfId="23820"/>
    <cellStyle name="Comma 7 7 10" xfId="23821"/>
    <cellStyle name="Comma 7 7 10 10" xfId="23822"/>
    <cellStyle name="Comma 7 7 10 11" xfId="23823"/>
    <cellStyle name="Comma 7 7 10 12" xfId="23824"/>
    <cellStyle name="Comma 7 7 10 13" xfId="23825"/>
    <cellStyle name="Comma 7 7 10 14" xfId="23826"/>
    <cellStyle name="Comma 7 7 10 15" xfId="23827"/>
    <cellStyle name="Comma 7 7 10 16" xfId="23828"/>
    <cellStyle name="Comma 7 7 10 17" xfId="23829"/>
    <cellStyle name="Comma 7 7 10 18" xfId="23830"/>
    <cellStyle name="Comma 7 7 10 19" xfId="23831"/>
    <cellStyle name="Comma 7 7 10 2" xfId="23832"/>
    <cellStyle name="Comma 7 7 10 20" xfId="23833"/>
    <cellStyle name="Comma 7 7 10 21" xfId="23834"/>
    <cellStyle name="Comma 7 7 10 22" xfId="23835"/>
    <cellStyle name="Comma 7 7 10 3" xfId="23836"/>
    <cellStyle name="Comma 7 7 10 4" xfId="23837"/>
    <cellStyle name="Comma 7 7 10 5" xfId="23838"/>
    <cellStyle name="Comma 7 7 10 6" xfId="23839"/>
    <cellStyle name="Comma 7 7 10 7" xfId="23840"/>
    <cellStyle name="Comma 7 7 10 8" xfId="23841"/>
    <cellStyle name="Comma 7 7 10 9" xfId="23842"/>
    <cellStyle name="Comma 7 7 11" xfId="23843"/>
    <cellStyle name="Comma 7 7 11 10" xfId="23844"/>
    <cellStyle name="Comma 7 7 11 11" xfId="23845"/>
    <cellStyle name="Comma 7 7 11 12" xfId="23846"/>
    <cellStyle name="Comma 7 7 11 13" xfId="23847"/>
    <cellStyle name="Comma 7 7 11 14" xfId="23848"/>
    <cellStyle name="Comma 7 7 11 15" xfId="23849"/>
    <cellStyle name="Comma 7 7 11 16" xfId="23850"/>
    <cellStyle name="Comma 7 7 11 17" xfId="23851"/>
    <cellStyle name="Comma 7 7 11 18" xfId="23852"/>
    <cellStyle name="Comma 7 7 11 19" xfId="23853"/>
    <cellStyle name="Comma 7 7 11 2" xfId="23854"/>
    <cellStyle name="Comma 7 7 11 20" xfId="23855"/>
    <cellStyle name="Comma 7 7 11 21" xfId="23856"/>
    <cellStyle name="Comma 7 7 11 22" xfId="23857"/>
    <cellStyle name="Comma 7 7 11 3" xfId="23858"/>
    <cellStyle name="Comma 7 7 11 4" xfId="23859"/>
    <cellStyle name="Comma 7 7 11 5" xfId="23860"/>
    <cellStyle name="Comma 7 7 11 6" xfId="23861"/>
    <cellStyle name="Comma 7 7 11 7" xfId="23862"/>
    <cellStyle name="Comma 7 7 11 8" xfId="23863"/>
    <cellStyle name="Comma 7 7 11 9" xfId="23864"/>
    <cellStyle name="Comma 7 7 12" xfId="23865"/>
    <cellStyle name="Comma 7 7 12 10" xfId="23866"/>
    <cellStyle name="Comma 7 7 12 11" xfId="23867"/>
    <cellStyle name="Comma 7 7 12 12" xfId="23868"/>
    <cellStyle name="Comma 7 7 12 13" xfId="23869"/>
    <cellStyle name="Comma 7 7 12 14" xfId="23870"/>
    <cellStyle name="Comma 7 7 12 15" xfId="23871"/>
    <cellStyle name="Comma 7 7 12 16" xfId="23872"/>
    <cellStyle name="Comma 7 7 12 17" xfId="23873"/>
    <cellStyle name="Comma 7 7 12 18" xfId="23874"/>
    <cellStyle name="Comma 7 7 12 19" xfId="23875"/>
    <cellStyle name="Comma 7 7 12 2" xfId="23876"/>
    <cellStyle name="Comma 7 7 12 20" xfId="23877"/>
    <cellStyle name="Comma 7 7 12 21" xfId="23878"/>
    <cellStyle name="Comma 7 7 12 22" xfId="23879"/>
    <cellStyle name="Comma 7 7 12 3" xfId="23880"/>
    <cellStyle name="Comma 7 7 12 4" xfId="23881"/>
    <cellStyle name="Comma 7 7 12 5" xfId="23882"/>
    <cellStyle name="Comma 7 7 12 6" xfId="23883"/>
    <cellStyle name="Comma 7 7 12 7" xfId="23884"/>
    <cellStyle name="Comma 7 7 12 8" xfId="23885"/>
    <cellStyle name="Comma 7 7 12 9" xfId="23886"/>
    <cellStyle name="Comma 7 7 13" xfId="23887"/>
    <cellStyle name="Comma 7 7 14" xfId="23888"/>
    <cellStyle name="Comma 7 7 15" xfId="23889"/>
    <cellStyle name="Comma 7 7 16" xfId="23890"/>
    <cellStyle name="Comma 7 7 17" xfId="23891"/>
    <cellStyle name="Comma 7 7 18" xfId="23892"/>
    <cellStyle name="Comma 7 7 19" xfId="23893"/>
    <cellStyle name="Comma 7 7 2" xfId="23894"/>
    <cellStyle name="Comma 7 7 2 10" xfId="23895"/>
    <cellStyle name="Comma 7 7 2 11" xfId="23896"/>
    <cellStyle name="Comma 7 7 2 12" xfId="23897"/>
    <cellStyle name="Comma 7 7 2 13" xfId="23898"/>
    <cellStyle name="Comma 7 7 2 14" xfId="23899"/>
    <cellStyle name="Comma 7 7 2 15" xfId="23900"/>
    <cellStyle name="Comma 7 7 2 16" xfId="23901"/>
    <cellStyle name="Comma 7 7 2 17" xfId="23902"/>
    <cellStyle name="Comma 7 7 2 18" xfId="23903"/>
    <cellStyle name="Comma 7 7 2 19" xfId="23904"/>
    <cellStyle name="Comma 7 7 2 2" xfId="23905"/>
    <cellStyle name="Comma 7 7 2 20" xfId="23906"/>
    <cellStyle name="Comma 7 7 2 21" xfId="23907"/>
    <cellStyle name="Comma 7 7 2 22" xfId="23908"/>
    <cellStyle name="Comma 7 7 2 3" xfId="23909"/>
    <cellStyle name="Comma 7 7 2 4" xfId="23910"/>
    <cellStyle name="Comma 7 7 2 5" xfId="23911"/>
    <cellStyle name="Comma 7 7 2 6" xfId="23912"/>
    <cellStyle name="Comma 7 7 2 7" xfId="23913"/>
    <cellStyle name="Comma 7 7 2 8" xfId="23914"/>
    <cellStyle name="Comma 7 7 2 9" xfId="23915"/>
    <cellStyle name="Comma 7 7 20" xfId="23916"/>
    <cellStyle name="Comma 7 7 21" xfId="23917"/>
    <cellStyle name="Comma 7 7 22" xfId="23918"/>
    <cellStyle name="Comma 7 7 23" xfId="23919"/>
    <cellStyle name="Comma 7 7 24" xfId="23920"/>
    <cellStyle name="Comma 7 7 25" xfId="23921"/>
    <cellStyle name="Comma 7 7 26" xfId="23922"/>
    <cellStyle name="Comma 7 7 27" xfId="23923"/>
    <cellStyle name="Comma 7 7 28" xfId="23924"/>
    <cellStyle name="Comma 7 7 29" xfId="23925"/>
    <cellStyle name="Comma 7 7 3" xfId="23926"/>
    <cellStyle name="Comma 7 7 3 10" xfId="23927"/>
    <cellStyle name="Comma 7 7 3 11" xfId="23928"/>
    <cellStyle name="Comma 7 7 3 12" xfId="23929"/>
    <cellStyle name="Comma 7 7 3 13" xfId="23930"/>
    <cellStyle name="Comma 7 7 3 14" xfId="23931"/>
    <cellStyle name="Comma 7 7 3 15" xfId="23932"/>
    <cellStyle name="Comma 7 7 3 16" xfId="23933"/>
    <cellStyle name="Comma 7 7 3 17" xfId="23934"/>
    <cellStyle name="Comma 7 7 3 18" xfId="23935"/>
    <cellStyle name="Comma 7 7 3 19" xfId="23936"/>
    <cellStyle name="Comma 7 7 3 2" xfId="23937"/>
    <cellStyle name="Comma 7 7 3 20" xfId="23938"/>
    <cellStyle name="Comma 7 7 3 21" xfId="23939"/>
    <cellStyle name="Comma 7 7 3 22" xfId="23940"/>
    <cellStyle name="Comma 7 7 3 3" xfId="23941"/>
    <cellStyle name="Comma 7 7 3 4" xfId="23942"/>
    <cellStyle name="Comma 7 7 3 5" xfId="23943"/>
    <cellStyle name="Comma 7 7 3 6" xfId="23944"/>
    <cellStyle name="Comma 7 7 3 7" xfId="23945"/>
    <cellStyle name="Comma 7 7 3 8" xfId="23946"/>
    <cellStyle name="Comma 7 7 3 9" xfId="23947"/>
    <cellStyle name="Comma 7 7 30" xfId="23948"/>
    <cellStyle name="Comma 7 7 31" xfId="23949"/>
    <cellStyle name="Comma 7 7 32" xfId="23950"/>
    <cellStyle name="Comma 7 7 33" xfId="23951"/>
    <cellStyle name="Comma 7 7 4" xfId="23952"/>
    <cellStyle name="Comma 7 7 4 10" xfId="23953"/>
    <cellStyle name="Comma 7 7 4 11" xfId="23954"/>
    <cellStyle name="Comma 7 7 4 12" xfId="23955"/>
    <cellStyle name="Comma 7 7 4 13" xfId="23956"/>
    <cellStyle name="Comma 7 7 4 14" xfId="23957"/>
    <cellStyle name="Comma 7 7 4 15" xfId="23958"/>
    <cellStyle name="Comma 7 7 4 16" xfId="23959"/>
    <cellStyle name="Comma 7 7 4 17" xfId="23960"/>
    <cellStyle name="Comma 7 7 4 18" xfId="23961"/>
    <cellStyle name="Comma 7 7 4 19" xfId="23962"/>
    <cellStyle name="Comma 7 7 4 2" xfId="23963"/>
    <cellStyle name="Comma 7 7 4 20" xfId="23964"/>
    <cellStyle name="Comma 7 7 4 21" xfId="23965"/>
    <cellStyle name="Comma 7 7 4 22" xfId="23966"/>
    <cellStyle name="Comma 7 7 4 3" xfId="23967"/>
    <cellStyle name="Comma 7 7 4 4" xfId="23968"/>
    <cellStyle name="Comma 7 7 4 5" xfId="23969"/>
    <cellStyle name="Comma 7 7 4 6" xfId="23970"/>
    <cellStyle name="Comma 7 7 4 7" xfId="23971"/>
    <cellStyle name="Comma 7 7 4 8" xfId="23972"/>
    <cellStyle name="Comma 7 7 4 9" xfId="23973"/>
    <cellStyle name="Comma 7 7 5" xfId="23974"/>
    <cellStyle name="Comma 7 7 5 10" xfId="23975"/>
    <cellStyle name="Comma 7 7 5 11" xfId="23976"/>
    <cellStyle name="Comma 7 7 5 12" xfId="23977"/>
    <cellStyle name="Comma 7 7 5 13" xfId="23978"/>
    <cellStyle name="Comma 7 7 5 14" xfId="23979"/>
    <cellStyle name="Comma 7 7 5 15" xfId="23980"/>
    <cellStyle name="Comma 7 7 5 16" xfId="23981"/>
    <cellStyle name="Comma 7 7 5 17" xfId="23982"/>
    <cellStyle name="Comma 7 7 5 18" xfId="23983"/>
    <cellStyle name="Comma 7 7 5 19" xfId="23984"/>
    <cellStyle name="Comma 7 7 5 2" xfId="23985"/>
    <cellStyle name="Comma 7 7 5 20" xfId="23986"/>
    <cellStyle name="Comma 7 7 5 21" xfId="23987"/>
    <cellStyle name="Comma 7 7 5 22" xfId="23988"/>
    <cellStyle name="Comma 7 7 5 3" xfId="23989"/>
    <cellStyle name="Comma 7 7 5 4" xfId="23990"/>
    <cellStyle name="Comma 7 7 5 5" xfId="23991"/>
    <cellStyle name="Comma 7 7 5 6" xfId="23992"/>
    <cellStyle name="Comma 7 7 5 7" xfId="23993"/>
    <cellStyle name="Comma 7 7 5 8" xfId="23994"/>
    <cellStyle name="Comma 7 7 5 9" xfId="23995"/>
    <cellStyle name="Comma 7 7 6" xfId="23996"/>
    <cellStyle name="Comma 7 7 6 10" xfId="23997"/>
    <cellStyle name="Comma 7 7 6 11" xfId="23998"/>
    <cellStyle name="Comma 7 7 6 12" xfId="23999"/>
    <cellStyle name="Comma 7 7 6 13" xfId="24000"/>
    <cellStyle name="Comma 7 7 6 14" xfId="24001"/>
    <cellStyle name="Comma 7 7 6 15" xfId="24002"/>
    <cellStyle name="Comma 7 7 6 16" xfId="24003"/>
    <cellStyle name="Comma 7 7 6 17" xfId="24004"/>
    <cellStyle name="Comma 7 7 6 18" xfId="24005"/>
    <cellStyle name="Comma 7 7 6 19" xfId="24006"/>
    <cellStyle name="Comma 7 7 6 2" xfId="24007"/>
    <cellStyle name="Comma 7 7 6 20" xfId="24008"/>
    <cellStyle name="Comma 7 7 6 21" xfId="24009"/>
    <cellStyle name="Comma 7 7 6 22" xfId="24010"/>
    <cellStyle name="Comma 7 7 6 3" xfId="24011"/>
    <cellStyle name="Comma 7 7 6 4" xfId="24012"/>
    <cellStyle name="Comma 7 7 6 5" xfId="24013"/>
    <cellStyle name="Comma 7 7 6 6" xfId="24014"/>
    <cellStyle name="Comma 7 7 6 7" xfId="24015"/>
    <cellStyle name="Comma 7 7 6 8" xfId="24016"/>
    <cellStyle name="Comma 7 7 6 9" xfId="24017"/>
    <cellStyle name="Comma 7 7 7" xfId="24018"/>
    <cellStyle name="Comma 7 7 7 10" xfId="24019"/>
    <cellStyle name="Comma 7 7 7 11" xfId="24020"/>
    <cellStyle name="Comma 7 7 7 12" xfId="24021"/>
    <cellStyle name="Comma 7 7 7 13" xfId="24022"/>
    <cellStyle name="Comma 7 7 7 14" xfId="24023"/>
    <cellStyle name="Comma 7 7 7 15" xfId="24024"/>
    <cellStyle name="Comma 7 7 7 16" xfId="24025"/>
    <cellStyle name="Comma 7 7 7 17" xfId="24026"/>
    <cellStyle name="Comma 7 7 7 18" xfId="24027"/>
    <cellStyle name="Comma 7 7 7 19" xfId="24028"/>
    <cellStyle name="Comma 7 7 7 2" xfId="24029"/>
    <cellStyle name="Comma 7 7 7 20" xfId="24030"/>
    <cellStyle name="Comma 7 7 7 21" xfId="24031"/>
    <cellStyle name="Comma 7 7 7 22" xfId="24032"/>
    <cellStyle name="Comma 7 7 7 3" xfId="24033"/>
    <cellStyle name="Comma 7 7 7 4" xfId="24034"/>
    <cellStyle name="Comma 7 7 7 5" xfId="24035"/>
    <cellStyle name="Comma 7 7 7 6" xfId="24036"/>
    <cellStyle name="Comma 7 7 7 7" xfId="24037"/>
    <cellStyle name="Comma 7 7 7 8" xfId="24038"/>
    <cellStyle name="Comma 7 7 7 9" xfId="24039"/>
    <cellStyle name="Comma 7 7 8" xfId="24040"/>
    <cellStyle name="Comma 7 7 8 10" xfId="24041"/>
    <cellStyle name="Comma 7 7 8 11" xfId="24042"/>
    <cellStyle name="Comma 7 7 8 12" xfId="24043"/>
    <cellStyle name="Comma 7 7 8 13" xfId="24044"/>
    <cellStyle name="Comma 7 7 8 14" xfId="24045"/>
    <cellStyle name="Comma 7 7 8 15" xfId="24046"/>
    <cellStyle name="Comma 7 7 8 16" xfId="24047"/>
    <cellStyle name="Comma 7 7 8 17" xfId="24048"/>
    <cellStyle name="Comma 7 7 8 18" xfId="24049"/>
    <cellStyle name="Comma 7 7 8 19" xfId="24050"/>
    <cellStyle name="Comma 7 7 8 2" xfId="24051"/>
    <cellStyle name="Comma 7 7 8 20" xfId="24052"/>
    <cellStyle name="Comma 7 7 8 21" xfId="24053"/>
    <cellStyle name="Comma 7 7 8 22" xfId="24054"/>
    <cellStyle name="Comma 7 7 8 3" xfId="24055"/>
    <cellStyle name="Comma 7 7 8 4" xfId="24056"/>
    <cellStyle name="Comma 7 7 8 5" xfId="24057"/>
    <cellStyle name="Comma 7 7 8 6" xfId="24058"/>
    <cellStyle name="Comma 7 7 8 7" xfId="24059"/>
    <cellStyle name="Comma 7 7 8 8" xfId="24060"/>
    <cellStyle name="Comma 7 7 8 9" xfId="24061"/>
    <cellStyle name="Comma 7 7 9" xfId="24062"/>
    <cellStyle name="Comma 7 7 9 10" xfId="24063"/>
    <cellStyle name="Comma 7 7 9 11" xfId="24064"/>
    <cellStyle name="Comma 7 7 9 12" xfId="24065"/>
    <cellStyle name="Comma 7 7 9 13" xfId="24066"/>
    <cellStyle name="Comma 7 7 9 14" xfId="24067"/>
    <cellStyle name="Comma 7 7 9 15" xfId="24068"/>
    <cellStyle name="Comma 7 7 9 16" xfId="24069"/>
    <cellStyle name="Comma 7 7 9 17" xfId="24070"/>
    <cellStyle name="Comma 7 7 9 18" xfId="24071"/>
    <cellStyle name="Comma 7 7 9 19" xfId="24072"/>
    <cellStyle name="Comma 7 7 9 2" xfId="24073"/>
    <cellStyle name="Comma 7 7 9 20" xfId="24074"/>
    <cellStyle name="Comma 7 7 9 21" xfId="24075"/>
    <cellStyle name="Comma 7 7 9 22" xfId="24076"/>
    <cellStyle name="Comma 7 7 9 3" xfId="24077"/>
    <cellStyle name="Comma 7 7 9 4" xfId="24078"/>
    <cellStyle name="Comma 7 7 9 5" xfId="24079"/>
    <cellStyle name="Comma 7 7 9 6" xfId="24080"/>
    <cellStyle name="Comma 7 7 9 7" xfId="24081"/>
    <cellStyle name="Comma 7 7 9 8" xfId="24082"/>
    <cellStyle name="Comma 7 7 9 9" xfId="24083"/>
    <cellStyle name="Comma 7 8" xfId="24084"/>
    <cellStyle name="Comma 7 8 10" xfId="24085"/>
    <cellStyle name="Comma 7 8 11" xfId="24086"/>
    <cellStyle name="Comma 7 8 12" xfId="24087"/>
    <cellStyle name="Comma 7 8 13" xfId="24088"/>
    <cellStyle name="Comma 7 8 14" xfId="24089"/>
    <cellStyle name="Comma 7 8 15" xfId="24090"/>
    <cellStyle name="Comma 7 8 16" xfId="24091"/>
    <cellStyle name="Comma 7 8 17" xfId="24092"/>
    <cellStyle name="Comma 7 8 18" xfId="24093"/>
    <cellStyle name="Comma 7 8 19" xfId="24094"/>
    <cellStyle name="Comma 7 8 2" xfId="24095"/>
    <cellStyle name="Comma 7 8 20" xfId="24096"/>
    <cellStyle name="Comma 7 8 21" xfId="24097"/>
    <cellStyle name="Comma 7 8 22" xfId="24098"/>
    <cellStyle name="Comma 7 8 3" xfId="24099"/>
    <cellStyle name="Comma 7 8 4" xfId="24100"/>
    <cellStyle name="Comma 7 8 5" xfId="24101"/>
    <cellStyle name="Comma 7 8 6" xfId="24102"/>
    <cellStyle name="Comma 7 8 7" xfId="24103"/>
    <cellStyle name="Comma 7 8 8" xfId="24104"/>
    <cellStyle name="Comma 7 8 9" xfId="24105"/>
    <cellStyle name="Comma 7 9" xfId="24106"/>
    <cellStyle name="Comma 7 9 10" xfId="24107"/>
    <cellStyle name="Comma 7 9 11" xfId="24108"/>
    <cellStyle name="Comma 7 9 12" xfId="24109"/>
    <cellStyle name="Comma 7 9 13" xfId="24110"/>
    <cellStyle name="Comma 7 9 14" xfId="24111"/>
    <cellStyle name="Comma 7 9 15" xfId="24112"/>
    <cellStyle name="Comma 7 9 16" xfId="24113"/>
    <cellStyle name="Comma 7 9 17" xfId="24114"/>
    <cellStyle name="Comma 7 9 18" xfId="24115"/>
    <cellStyle name="Comma 7 9 19" xfId="24116"/>
    <cellStyle name="Comma 7 9 2" xfId="24117"/>
    <cellStyle name="Comma 7 9 20" xfId="24118"/>
    <cellStyle name="Comma 7 9 21" xfId="24119"/>
    <cellStyle name="Comma 7 9 22" xfId="24120"/>
    <cellStyle name="Comma 7 9 3" xfId="24121"/>
    <cellStyle name="Comma 7 9 4" xfId="24122"/>
    <cellStyle name="Comma 7 9 5" xfId="24123"/>
    <cellStyle name="Comma 7 9 6" xfId="24124"/>
    <cellStyle name="Comma 7 9 7" xfId="24125"/>
    <cellStyle name="Comma 7 9 8" xfId="24126"/>
    <cellStyle name="Comma 7 9 9" xfId="24127"/>
    <cellStyle name="Comma 73" xfId="24128"/>
    <cellStyle name="Comma 8" xfId="24129"/>
    <cellStyle name="Comma 8 10" xfId="24130"/>
    <cellStyle name="Comma 8 11" xfId="24131"/>
    <cellStyle name="Comma 8 12" xfId="24132"/>
    <cellStyle name="Comma 8 13" xfId="24133"/>
    <cellStyle name="Comma 8 14" xfId="24134"/>
    <cellStyle name="Comma 8 14 10" xfId="24135"/>
    <cellStyle name="Comma 8 14 11" xfId="24136"/>
    <cellStyle name="Comma 8 14 12" xfId="24137"/>
    <cellStyle name="Comma 8 14 13" xfId="24138"/>
    <cellStyle name="Comma 8 14 14" xfId="24139"/>
    <cellStyle name="Comma 8 14 15" xfId="24140"/>
    <cellStyle name="Comma 8 14 16" xfId="24141"/>
    <cellStyle name="Comma 8 14 17" xfId="24142"/>
    <cellStyle name="Comma 8 14 18" xfId="24143"/>
    <cellStyle name="Comma 8 14 19" xfId="24144"/>
    <cellStyle name="Comma 8 14 2" xfId="24145"/>
    <cellStyle name="Comma 8 14 20" xfId="24146"/>
    <cellStyle name="Comma 8 14 21" xfId="24147"/>
    <cellStyle name="Comma 8 14 22" xfId="24148"/>
    <cellStyle name="Comma 8 14 23" xfId="24149"/>
    <cellStyle name="Comma 8 14 24" xfId="24150"/>
    <cellStyle name="Comma 8 14 25" xfId="24151"/>
    <cellStyle name="Comma 8 14 26" xfId="24152"/>
    <cellStyle name="Comma 8 14 27" xfId="24153"/>
    <cellStyle name="Comma 8 14 3" xfId="24154"/>
    <cellStyle name="Comma 8 14 4" xfId="24155"/>
    <cellStyle name="Comma 8 14 5" xfId="24156"/>
    <cellStyle name="Comma 8 14 6" xfId="24157"/>
    <cellStyle name="Comma 8 14 7" xfId="24158"/>
    <cellStyle name="Comma 8 14 8" xfId="24159"/>
    <cellStyle name="Comma 8 14 9" xfId="24160"/>
    <cellStyle name="Comma 8 15" xfId="24161"/>
    <cellStyle name="Comma 8 15 10" xfId="24162"/>
    <cellStyle name="Comma 8 15 11" xfId="24163"/>
    <cellStyle name="Comma 8 15 12" xfId="24164"/>
    <cellStyle name="Comma 8 15 13" xfId="24165"/>
    <cellStyle name="Comma 8 15 14" xfId="24166"/>
    <cellStyle name="Comma 8 15 15" xfId="24167"/>
    <cellStyle name="Comma 8 15 16" xfId="24168"/>
    <cellStyle name="Comma 8 15 17" xfId="24169"/>
    <cellStyle name="Comma 8 15 18" xfId="24170"/>
    <cellStyle name="Comma 8 15 19" xfId="24171"/>
    <cellStyle name="Comma 8 15 2" xfId="24172"/>
    <cellStyle name="Comma 8 15 20" xfId="24173"/>
    <cellStyle name="Comma 8 15 21" xfId="24174"/>
    <cellStyle name="Comma 8 15 22" xfId="24175"/>
    <cellStyle name="Comma 8 15 23" xfId="24176"/>
    <cellStyle name="Comma 8 15 24" xfId="24177"/>
    <cellStyle name="Comma 8 15 25" xfId="24178"/>
    <cellStyle name="Comma 8 15 26" xfId="24179"/>
    <cellStyle name="Comma 8 15 27" xfId="24180"/>
    <cellStyle name="Comma 8 15 3" xfId="24181"/>
    <cellStyle name="Comma 8 15 4" xfId="24182"/>
    <cellStyle name="Comma 8 15 5" xfId="24183"/>
    <cellStyle name="Comma 8 15 6" xfId="24184"/>
    <cellStyle name="Comma 8 15 7" xfId="24185"/>
    <cellStyle name="Comma 8 15 8" xfId="24186"/>
    <cellStyle name="Comma 8 15 9" xfId="24187"/>
    <cellStyle name="Comma 8 16" xfId="24188"/>
    <cellStyle name="Comma 8 17" xfId="24189"/>
    <cellStyle name="Comma 8 18" xfId="24190"/>
    <cellStyle name="Comma 8 19" xfId="24191"/>
    <cellStyle name="Comma 8 2" xfId="24192"/>
    <cellStyle name="Comma 8 2 10" xfId="24193"/>
    <cellStyle name="Comma 8 2 10 10" xfId="24194"/>
    <cellStyle name="Comma 8 2 10 11" xfId="24195"/>
    <cellStyle name="Comma 8 2 10 12" xfId="24196"/>
    <cellStyle name="Comma 8 2 10 13" xfId="24197"/>
    <cellStyle name="Comma 8 2 10 14" xfId="24198"/>
    <cellStyle name="Comma 8 2 10 15" xfId="24199"/>
    <cellStyle name="Comma 8 2 10 16" xfId="24200"/>
    <cellStyle name="Comma 8 2 10 17" xfId="24201"/>
    <cellStyle name="Comma 8 2 10 18" xfId="24202"/>
    <cellStyle name="Comma 8 2 10 19" xfId="24203"/>
    <cellStyle name="Comma 8 2 10 2" xfId="24204"/>
    <cellStyle name="Comma 8 2 10 20" xfId="24205"/>
    <cellStyle name="Comma 8 2 10 21" xfId="24206"/>
    <cellStyle name="Comma 8 2 10 22" xfId="24207"/>
    <cellStyle name="Comma 8 2 10 23" xfId="24208"/>
    <cellStyle name="Comma 8 2 10 24" xfId="24209"/>
    <cellStyle name="Comma 8 2 10 25" xfId="24210"/>
    <cellStyle name="Comma 8 2 10 26" xfId="24211"/>
    <cellStyle name="Comma 8 2 10 27" xfId="24212"/>
    <cellStyle name="Comma 8 2 10 3" xfId="24213"/>
    <cellStyle name="Comma 8 2 10 4" xfId="24214"/>
    <cellStyle name="Comma 8 2 10 5" xfId="24215"/>
    <cellStyle name="Comma 8 2 10 6" xfId="24216"/>
    <cellStyle name="Comma 8 2 10 7" xfId="24217"/>
    <cellStyle name="Comma 8 2 10 8" xfId="24218"/>
    <cellStyle name="Comma 8 2 10 9" xfId="24219"/>
    <cellStyle name="Comma 8 2 11" xfId="24220"/>
    <cellStyle name="Comma 8 2 12" xfId="24221"/>
    <cellStyle name="Comma 8 2 13" xfId="24222"/>
    <cellStyle name="Comma 8 2 14" xfId="24223"/>
    <cellStyle name="Comma 8 2 15" xfId="24224"/>
    <cellStyle name="Comma 8 2 16" xfId="24225"/>
    <cellStyle name="Comma 8 2 17" xfId="24226"/>
    <cellStyle name="Comma 8 2 18" xfId="24227"/>
    <cellStyle name="Comma 8 2 19" xfId="24228"/>
    <cellStyle name="Comma 8 2 2" xfId="24229"/>
    <cellStyle name="Comma 8 2 20" xfId="24230"/>
    <cellStyle name="Comma 8 2 21" xfId="24231"/>
    <cellStyle name="Comma 8 2 22" xfId="24232"/>
    <cellStyle name="Comma 8 2 23" xfId="24233"/>
    <cellStyle name="Comma 8 2 24" xfId="24234"/>
    <cellStyle name="Comma 8 2 25" xfId="24235"/>
    <cellStyle name="Comma 8 2 26" xfId="24236"/>
    <cellStyle name="Comma 8 2 27" xfId="24237"/>
    <cellStyle name="Comma 8 2 28" xfId="24238"/>
    <cellStyle name="Comma 8 2 29" xfId="24239"/>
    <cellStyle name="Comma 8 2 3" xfId="24240"/>
    <cellStyle name="Comma 8 2 30" xfId="24241"/>
    <cellStyle name="Comma 8 2 31" xfId="24242"/>
    <cellStyle name="Comma 8 2 32" xfId="24243"/>
    <cellStyle name="Comma 8 2 33" xfId="24244"/>
    <cellStyle name="Comma 8 2 34" xfId="24245"/>
    <cellStyle name="Comma 8 2 35" xfId="24246"/>
    <cellStyle name="Comma 8 2 36" xfId="24247"/>
    <cellStyle name="Comma 8 2 37" xfId="24248"/>
    <cellStyle name="Comma 8 2 38" xfId="24249"/>
    <cellStyle name="Comma 8 2 39" xfId="24250"/>
    <cellStyle name="Comma 8 2 4" xfId="24251"/>
    <cellStyle name="Comma 8 2 40" xfId="24252"/>
    <cellStyle name="Comma 8 2 41" xfId="24253"/>
    <cellStyle name="Comma 8 2 42" xfId="24254"/>
    <cellStyle name="Comma 8 2 43" xfId="24255"/>
    <cellStyle name="Comma 8 2 44" xfId="24256"/>
    <cellStyle name="Comma 8 2 45" xfId="24257"/>
    <cellStyle name="Comma 8 2 5" xfId="24258"/>
    <cellStyle name="Comma 8 2 6" xfId="24259"/>
    <cellStyle name="Comma 8 2 7" xfId="24260"/>
    <cellStyle name="Comma 8 2 8" xfId="24261"/>
    <cellStyle name="Comma 8 2 9" xfId="24262"/>
    <cellStyle name="Comma 8 2 9 10" xfId="24263"/>
    <cellStyle name="Comma 8 2 9 11" xfId="24264"/>
    <cellStyle name="Comma 8 2 9 12" xfId="24265"/>
    <cellStyle name="Comma 8 2 9 13" xfId="24266"/>
    <cellStyle name="Comma 8 2 9 14" xfId="24267"/>
    <cellStyle name="Comma 8 2 9 15" xfId="24268"/>
    <cellStyle name="Comma 8 2 9 16" xfId="24269"/>
    <cellStyle name="Comma 8 2 9 17" xfId="24270"/>
    <cellStyle name="Comma 8 2 9 18" xfId="24271"/>
    <cellStyle name="Comma 8 2 9 19" xfId="24272"/>
    <cellStyle name="Comma 8 2 9 2" xfId="24273"/>
    <cellStyle name="Comma 8 2 9 20" xfId="24274"/>
    <cellStyle name="Comma 8 2 9 21" xfId="24275"/>
    <cellStyle name="Comma 8 2 9 22" xfId="24276"/>
    <cellStyle name="Comma 8 2 9 23" xfId="24277"/>
    <cellStyle name="Comma 8 2 9 24" xfId="24278"/>
    <cellStyle name="Comma 8 2 9 25" xfId="24279"/>
    <cellStyle name="Comma 8 2 9 26" xfId="24280"/>
    <cellStyle name="Comma 8 2 9 27" xfId="24281"/>
    <cellStyle name="Comma 8 2 9 3" xfId="24282"/>
    <cellStyle name="Comma 8 2 9 4" xfId="24283"/>
    <cellStyle name="Comma 8 2 9 5" xfId="24284"/>
    <cellStyle name="Comma 8 2 9 6" xfId="24285"/>
    <cellStyle name="Comma 8 2 9 7" xfId="24286"/>
    <cellStyle name="Comma 8 2 9 8" xfId="24287"/>
    <cellStyle name="Comma 8 2 9 9" xfId="24288"/>
    <cellStyle name="Comma 8 20" xfId="24289"/>
    <cellStyle name="Comma 8 21" xfId="24290"/>
    <cellStyle name="Comma 8 22" xfId="24291"/>
    <cellStyle name="Comma 8 23" xfId="24292"/>
    <cellStyle name="Comma 8 24" xfId="24293"/>
    <cellStyle name="Comma 8 25" xfId="24294"/>
    <cellStyle name="Comma 8 26" xfId="24295"/>
    <cellStyle name="Comma 8 27" xfId="24296"/>
    <cellStyle name="Comma 8 28" xfId="24297"/>
    <cellStyle name="Comma 8 29" xfId="24298"/>
    <cellStyle name="Comma 8 3" xfId="24299"/>
    <cellStyle name="Comma 8 3 10" xfId="24300"/>
    <cellStyle name="Comma 8 3 10 10" xfId="24301"/>
    <cellStyle name="Comma 8 3 10 11" xfId="24302"/>
    <cellStyle name="Comma 8 3 10 12" xfId="24303"/>
    <cellStyle name="Comma 8 3 10 13" xfId="24304"/>
    <cellStyle name="Comma 8 3 10 14" xfId="24305"/>
    <cellStyle name="Comma 8 3 10 15" xfId="24306"/>
    <cellStyle name="Comma 8 3 10 16" xfId="24307"/>
    <cellStyle name="Comma 8 3 10 17" xfId="24308"/>
    <cellStyle name="Comma 8 3 10 18" xfId="24309"/>
    <cellStyle name="Comma 8 3 10 19" xfId="24310"/>
    <cellStyle name="Comma 8 3 10 2" xfId="24311"/>
    <cellStyle name="Comma 8 3 10 20" xfId="24312"/>
    <cellStyle name="Comma 8 3 10 21" xfId="24313"/>
    <cellStyle name="Comma 8 3 10 22" xfId="24314"/>
    <cellStyle name="Comma 8 3 10 23" xfId="24315"/>
    <cellStyle name="Comma 8 3 10 24" xfId="24316"/>
    <cellStyle name="Comma 8 3 10 25" xfId="24317"/>
    <cellStyle name="Comma 8 3 10 26" xfId="24318"/>
    <cellStyle name="Comma 8 3 10 27" xfId="24319"/>
    <cellStyle name="Comma 8 3 10 3" xfId="24320"/>
    <cellStyle name="Comma 8 3 10 4" xfId="24321"/>
    <cellStyle name="Comma 8 3 10 5" xfId="24322"/>
    <cellStyle name="Comma 8 3 10 6" xfId="24323"/>
    <cellStyle name="Comma 8 3 10 7" xfId="24324"/>
    <cellStyle name="Comma 8 3 10 8" xfId="24325"/>
    <cellStyle name="Comma 8 3 10 9" xfId="24326"/>
    <cellStyle name="Comma 8 3 11" xfId="24327"/>
    <cellStyle name="Comma 8 3 12" xfId="24328"/>
    <cellStyle name="Comma 8 3 13" xfId="24329"/>
    <cellStyle name="Comma 8 3 14" xfId="24330"/>
    <cellStyle name="Comma 8 3 15" xfId="24331"/>
    <cellStyle name="Comma 8 3 16" xfId="24332"/>
    <cellStyle name="Comma 8 3 17" xfId="24333"/>
    <cellStyle name="Comma 8 3 18" xfId="24334"/>
    <cellStyle name="Comma 8 3 19" xfId="24335"/>
    <cellStyle name="Comma 8 3 2" xfId="24336"/>
    <cellStyle name="Comma 8 3 20" xfId="24337"/>
    <cellStyle name="Comma 8 3 21" xfId="24338"/>
    <cellStyle name="Comma 8 3 22" xfId="24339"/>
    <cellStyle name="Comma 8 3 23" xfId="24340"/>
    <cellStyle name="Comma 8 3 24" xfId="24341"/>
    <cellStyle name="Comma 8 3 25" xfId="24342"/>
    <cellStyle name="Comma 8 3 26" xfId="24343"/>
    <cellStyle name="Comma 8 3 27" xfId="24344"/>
    <cellStyle name="Comma 8 3 28" xfId="24345"/>
    <cellStyle name="Comma 8 3 29" xfId="24346"/>
    <cellStyle name="Comma 8 3 3" xfId="24347"/>
    <cellStyle name="Comma 8 3 30" xfId="24348"/>
    <cellStyle name="Comma 8 3 31" xfId="24349"/>
    <cellStyle name="Comma 8 3 32" xfId="24350"/>
    <cellStyle name="Comma 8 3 33" xfId="24351"/>
    <cellStyle name="Comma 8 3 34" xfId="24352"/>
    <cellStyle name="Comma 8 3 35" xfId="24353"/>
    <cellStyle name="Comma 8 3 36" xfId="24354"/>
    <cellStyle name="Comma 8 3 37" xfId="24355"/>
    <cellStyle name="Comma 8 3 38" xfId="24356"/>
    <cellStyle name="Comma 8 3 39" xfId="24357"/>
    <cellStyle name="Comma 8 3 4" xfId="24358"/>
    <cellStyle name="Comma 8 3 40" xfId="24359"/>
    <cellStyle name="Comma 8 3 41" xfId="24360"/>
    <cellStyle name="Comma 8 3 42" xfId="24361"/>
    <cellStyle name="Comma 8 3 43" xfId="24362"/>
    <cellStyle name="Comma 8 3 44" xfId="24363"/>
    <cellStyle name="Comma 8 3 45" xfId="24364"/>
    <cellStyle name="Comma 8 3 5" xfId="24365"/>
    <cellStyle name="Comma 8 3 6" xfId="24366"/>
    <cellStyle name="Comma 8 3 7" xfId="24367"/>
    <cellStyle name="Comma 8 3 8" xfId="24368"/>
    <cellStyle name="Comma 8 3 9" xfId="24369"/>
    <cellStyle name="Comma 8 3 9 10" xfId="24370"/>
    <cellStyle name="Comma 8 3 9 11" xfId="24371"/>
    <cellStyle name="Comma 8 3 9 12" xfId="24372"/>
    <cellStyle name="Comma 8 3 9 13" xfId="24373"/>
    <cellStyle name="Comma 8 3 9 14" xfId="24374"/>
    <cellStyle name="Comma 8 3 9 15" xfId="24375"/>
    <cellStyle name="Comma 8 3 9 16" xfId="24376"/>
    <cellStyle name="Comma 8 3 9 17" xfId="24377"/>
    <cellStyle name="Comma 8 3 9 18" xfId="24378"/>
    <cellStyle name="Comma 8 3 9 19" xfId="24379"/>
    <cellStyle name="Comma 8 3 9 2" xfId="24380"/>
    <cellStyle name="Comma 8 3 9 20" xfId="24381"/>
    <cellStyle name="Comma 8 3 9 21" xfId="24382"/>
    <cellStyle name="Comma 8 3 9 22" xfId="24383"/>
    <cellStyle name="Comma 8 3 9 23" xfId="24384"/>
    <cellStyle name="Comma 8 3 9 24" xfId="24385"/>
    <cellStyle name="Comma 8 3 9 25" xfId="24386"/>
    <cellStyle name="Comma 8 3 9 26" xfId="24387"/>
    <cellStyle name="Comma 8 3 9 27" xfId="24388"/>
    <cellStyle name="Comma 8 3 9 3" xfId="24389"/>
    <cellStyle name="Comma 8 3 9 4" xfId="24390"/>
    <cellStyle name="Comma 8 3 9 5" xfId="24391"/>
    <cellStyle name="Comma 8 3 9 6" xfId="24392"/>
    <cellStyle name="Comma 8 3 9 7" xfId="24393"/>
    <cellStyle name="Comma 8 3 9 8" xfId="24394"/>
    <cellStyle name="Comma 8 3 9 9" xfId="24395"/>
    <cellStyle name="Comma 8 4" xfId="24396"/>
    <cellStyle name="Comma 8 4 10" xfId="24397"/>
    <cellStyle name="Comma 8 4 10 10" xfId="24398"/>
    <cellStyle name="Comma 8 4 10 11" xfId="24399"/>
    <cellStyle name="Comma 8 4 10 12" xfId="24400"/>
    <cellStyle name="Comma 8 4 10 13" xfId="24401"/>
    <cellStyle name="Comma 8 4 10 14" xfId="24402"/>
    <cellStyle name="Comma 8 4 10 15" xfId="24403"/>
    <cellStyle name="Comma 8 4 10 16" xfId="24404"/>
    <cellStyle name="Comma 8 4 10 17" xfId="24405"/>
    <cellStyle name="Comma 8 4 10 18" xfId="24406"/>
    <cellStyle name="Comma 8 4 10 19" xfId="24407"/>
    <cellStyle name="Comma 8 4 10 2" xfId="24408"/>
    <cellStyle name="Comma 8 4 10 20" xfId="24409"/>
    <cellStyle name="Comma 8 4 10 21" xfId="24410"/>
    <cellStyle name="Comma 8 4 10 22" xfId="24411"/>
    <cellStyle name="Comma 8 4 10 23" xfId="24412"/>
    <cellStyle name="Comma 8 4 10 24" xfId="24413"/>
    <cellStyle name="Comma 8 4 10 25" xfId="24414"/>
    <cellStyle name="Comma 8 4 10 26" xfId="24415"/>
    <cellStyle name="Comma 8 4 10 27" xfId="24416"/>
    <cellStyle name="Comma 8 4 10 3" xfId="24417"/>
    <cellStyle name="Comma 8 4 10 4" xfId="24418"/>
    <cellStyle name="Comma 8 4 10 5" xfId="24419"/>
    <cellStyle name="Comma 8 4 10 6" xfId="24420"/>
    <cellStyle name="Comma 8 4 10 7" xfId="24421"/>
    <cellStyle name="Comma 8 4 10 8" xfId="24422"/>
    <cellStyle name="Comma 8 4 10 9" xfId="24423"/>
    <cellStyle name="Comma 8 4 11" xfId="24424"/>
    <cellStyle name="Comma 8 4 12" xfId="24425"/>
    <cellStyle name="Comma 8 4 13" xfId="24426"/>
    <cellStyle name="Comma 8 4 14" xfId="24427"/>
    <cellStyle name="Comma 8 4 15" xfId="24428"/>
    <cellStyle name="Comma 8 4 16" xfId="24429"/>
    <cellStyle name="Comma 8 4 17" xfId="24430"/>
    <cellStyle name="Comma 8 4 18" xfId="24431"/>
    <cellStyle name="Comma 8 4 19" xfId="24432"/>
    <cellStyle name="Comma 8 4 2" xfId="24433"/>
    <cellStyle name="Comma 8 4 20" xfId="24434"/>
    <cellStyle name="Comma 8 4 21" xfId="24435"/>
    <cellStyle name="Comma 8 4 22" xfId="24436"/>
    <cellStyle name="Comma 8 4 23" xfId="24437"/>
    <cellStyle name="Comma 8 4 24" xfId="24438"/>
    <cellStyle name="Comma 8 4 25" xfId="24439"/>
    <cellStyle name="Comma 8 4 26" xfId="24440"/>
    <cellStyle name="Comma 8 4 27" xfId="24441"/>
    <cellStyle name="Comma 8 4 28" xfId="24442"/>
    <cellStyle name="Comma 8 4 29" xfId="24443"/>
    <cellStyle name="Comma 8 4 3" xfId="24444"/>
    <cellStyle name="Comma 8 4 30" xfId="24445"/>
    <cellStyle name="Comma 8 4 31" xfId="24446"/>
    <cellStyle name="Comma 8 4 32" xfId="24447"/>
    <cellStyle name="Comma 8 4 33" xfId="24448"/>
    <cellStyle name="Comma 8 4 34" xfId="24449"/>
    <cellStyle name="Comma 8 4 35" xfId="24450"/>
    <cellStyle name="Comma 8 4 36" xfId="24451"/>
    <cellStyle name="Comma 8 4 37" xfId="24452"/>
    <cellStyle name="Comma 8 4 38" xfId="24453"/>
    <cellStyle name="Comma 8 4 39" xfId="24454"/>
    <cellStyle name="Comma 8 4 4" xfId="24455"/>
    <cellStyle name="Comma 8 4 40" xfId="24456"/>
    <cellStyle name="Comma 8 4 41" xfId="24457"/>
    <cellStyle name="Comma 8 4 42" xfId="24458"/>
    <cellStyle name="Comma 8 4 43" xfId="24459"/>
    <cellStyle name="Comma 8 4 44" xfId="24460"/>
    <cellStyle name="Comma 8 4 45" xfId="24461"/>
    <cellStyle name="Comma 8 4 5" xfId="24462"/>
    <cellStyle name="Comma 8 4 6" xfId="24463"/>
    <cellStyle name="Comma 8 4 7" xfId="24464"/>
    <cellStyle name="Comma 8 4 8" xfId="24465"/>
    <cellStyle name="Comma 8 4 9" xfId="24466"/>
    <cellStyle name="Comma 8 4 9 10" xfId="24467"/>
    <cellStyle name="Comma 8 4 9 11" xfId="24468"/>
    <cellStyle name="Comma 8 4 9 12" xfId="24469"/>
    <cellStyle name="Comma 8 4 9 13" xfId="24470"/>
    <cellStyle name="Comma 8 4 9 14" xfId="24471"/>
    <cellStyle name="Comma 8 4 9 15" xfId="24472"/>
    <cellStyle name="Comma 8 4 9 16" xfId="24473"/>
    <cellStyle name="Comma 8 4 9 17" xfId="24474"/>
    <cellStyle name="Comma 8 4 9 18" xfId="24475"/>
    <cellStyle name="Comma 8 4 9 19" xfId="24476"/>
    <cellStyle name="Comma 8 4 9 2" xfId="24477"/>
    <cellStyle name="Comma 8 4 9 20" xfId="24478"/>
    <cellStyle name="Comma 8 4 9 21" xfId="24479"/>
    <cellStyle name="Comma 8 4 9 22" xfId="24480"/>
    <cellStyle name="Comma 8 4 9 23" xfId="24481"/>
    <cellStyle name="Comma 8 4 9 24" xfId="24482"/>
    <cellStyle name="Comma 8 4 9 25" xfId="24483"/>
    <cellStyle name="Comma 8 4 9 26" xfId="24484"/>
    <cellStyle name="Comma 8 4 9 27" xfId="24485"/>
    <cellStyle name="Comma 8 4 9 3" xfId="24486"/>
    <cellStyle name="Comma 8 4 9 4" xfId="24487"/>
    <cellStyle name="Comma 8 4 9 5" xfId="24488"/>
    <cellStyle name="Comma 8 4 9 6" xfId="24489"/>
    <cellStyle name="Comma 8 4 9 7" xfId="24490"/>
    <cellStyle name="Comma 8 4 9 8" xfId="24491"/>
    <cellStyle name="Comma 8 4 9 9" xfId="24492"/>
    <cellStyle name="Comma 8 5" xfId="24493"/>
    <cellStyle name="Comma 8 5 10" xfId="24494"/>
    <cellStyle name="Comma 8 5 10 10" xfId="24495"/>
    <cellStyle name="Comma 8 5 10 11" xfId="24496"/>
    <cellStyle name="Comma 8 5 10 12" xfId="24497"/>
    <cellStyle name="Comma 8 5 10 13" xfId="24498"/>
    <cellStyle name="Comma 8 5 10 14" xfId="24499"/>
    <cellStyle name="Comma 8 5 10 15" xfId="24500"/>
    <cellStyle name="Comma 8 5 10 16" xfId="24501"/>
    <cellStyle name="Comma 8 5 10 17" xfId="24502"/>
    <cellStyle name="Comma 8 5 10 18" xfId="24503"/>
    <cellStyle name="Comma 8 5 10 19" xfId="24504"/>
    <cellStyle name="Comma 8 5 10 2" xfId="24505"/>
    <cellStyle name="Comma 8 5 10 20" xfId="24506"/>
    <cellStyle name="Comma 8 5 10 21" xfId="24507"/>
    <cellStyle name="Comma 8 5 10 22" xfId="24508"/>
    <cellStyle name="Comma 8 5 10 23" xfId="24509"/>
    <cellStyle name="Comma 8 5 10 24" xfId="24510"/>
    <cellStyle name="Comma 8 5 10 25" xfId="24511"/>
    <cellStyle name="Comma 8 5 10 26" xfId="24512"/>
    <cellStyle name="Comma 8 5 10 27" xfId="24513"/>
    <cellStyle name="Comma 8 5 10 3" xfId="24514"/>
    <cellStyle name="Comma 8 5 10 4" xfId="24515"/>
    <cellStyle name="Comma 8 5 10 5" xfId="24516"/>
    <cellStyle name="Comma 8 5 10 6" xfId="24517"/>
    <cellStyle name="Comma 8 5 10 7" xfId="24518"/>
    <cellStyle name="Comma 8 5 10 8" xfId="24519"/>
    <cellStyle name="Comma 8 5 10 9" xfId="24520"/>
    <cellStyle name="Comma 8 5 11" xfId="24521"/>
    <cellStyle name="Comma 8 5 12" xfId="24522"/>
    <cellStyle name="Comma 8 5 13" xfId="24523"/>
    <cellStyle name="Comma 8 5 14" xfId="24524"/>
    <cellStyle name="Comma 8 5 15" xfId="24525"/>
    <cellStyle name="Comma 8 5 16" xfId="24526"/>
    <cellStyle name="Comma 8 5 17" xfId="24527"/>
    <cellStyle name="Comma 8 5 18" xfId="24528"/>
    <cellStyle name="Comma 8 5 19" xfId="24529"/>
    <cellStyle name="Comma 8 5 2" xfId="24530"/>
    <cellStyle name="Comma 8 5 20" xfId="24531"/>
    <cellStyle name="Comma 8 5 21" xfId="24532"/>
    <cellStyle name="Comma 8 5 22" xfId="24533"/>
    <cellStyle name="Comma 8 5 23" xfId="24534"/>
    <cellStyle name="Comma 8 5 24" xfId="24535"/>
    <cellStyle name="Comma 8 5 25" xfId="24536"/>
    <cellStyle name="Comma 8 5 26" xfId="24537"/>
    <cellStyle name="Comma 8 5 27" xfId="24538"/>
    <cellStyle name="Comma 8 5 28" xfId="24539"/>
    <cellStyle name="Comma 8 5 29" xfId="24540"/>
    <cellStyle name="Comma 8 5 3" xfId="24541"/>
    <cellStyle name="Comma 8 5 30" xfId="24542"/>
    <cellStyle name="Comma 8 5 31" xfId="24543"/>
    <cellStyle name="Comma 8 5 32" xfId="24544"/>
    <cellStyle name="Comma 8 5 33" xfId="24545"/>
    <cellStyle name="Comma 8 5 34" xfId="24546"/>
    <cellStyle name="Comma 8 5 35" xfId="24547"/>
    <cellStyle name="Comma 8 5 36" xfId="24548"/>
    <cellStyle name="Comma 8 5 37" xfId="24549"/>
    <cellStyle name="Comma 8 5 38" xfId="24550"/>
    <cellStyle name="Comma 8 5 39" xfId="24551"/>
    <cellStyle name="Comma 8 5 4" xfId="24552"/>
    <cellStyle name="Comma 8 5 40" xfId="24553"/>
    <cellStyle name="Comma 8 5 41" xfId="24554"/>
    <cellStyle name="Comma 8 5 42" xfId="24555"/>
    <cellStyle name="Comma 8 5 43" xfId="24556"/>
    <cellStyle name="Comma 8 5 44" xfId="24557"/>
    <cellStyle name="Comma 8 5 45" xfId="24558"/>
    <cellStyle name="Comma 8 5 5" xfId="24559"/>
    <cellStyle name="Comma 8 5 6" xfId="24560"/>
    <cellStyle name="Comma 8 5 7" xfId="24561"/>
    <cellStyle name="Comma 8 5 8" xfId="24562"/>
    <cellStyle name="Comma 8 5 9" xfId="24563"/>
    <cellStyle name="Comma 8 5 9 10" xfId="24564"/>
    <cellStyle name="Comma 8 5 9 11" xfId="24565"/>
    <cellStyle name="Comma 8 5 9 12" xfId="24566"/>
    <cellStyle name="Comma 8 5 9 13" xfId="24567"/>
    <cellStyle name="Comma 8 5 9 14" xfId="24568"/>
    <cellStyle name="Comma 8 5 9 15" xfId="24569"/>
    <cellStyle name="Comma 8 5 9 16" xfId="24570"/>
    <cellStyle name="Comma 8 5 9 17" xfId="24571"/>
    <cellStyle name="Comma 8 5 9 18" xfId="24572"/>
    <cellStyle name="Comma 8 5 9 19" xfId="24573"/>
    <cellStyle name="Comma 8 5 9 2" xfId="24574"/>
    <cellStyle name="Comma 8 5 9 20" xfId="24575"/>
    <cellStyle name="Comma 8 5 9 21" xfId="24576"/>
    <cellStyle name="Comma 8 5 9 22" xfId="24577"/>
    <cellStyle name="Comma 8 5 9 23" xfId="24578"/>
    <cellStyle name="Comma 8 5 9 24" xfId="24579"/>
    <cellStyle name="Comma 8 5 9 25" xfId="24580"/>
    <cellStyle name="Comma 8 5 9 26" xfId="24581"/>
    <cellStyle name="Comma 8 5 9 27" xfId="24582"/>
    <cellStyle name="Comma 8 5 9 3" xfId="24583"/>
    <cellStyle name="Comma 8 5 9 4" xfId="24584"/>
    <cellStyle name="Comma 8 5 9 5" xfId="24585"/>
    <cellStyle name="Comma 8 5 9 6" xfId="24586"/>
    <cellStyle name="Comma 8 5 9 7" xfId="24587"/>
    <cellStyle name="Comma 8 5 9 8" xfId="24588"/>
    <cellStyle name="Comma 8 5 9 9" xfId="24589"/>
    <cellStyle name="Comma 8 6" xfId="24590"/>
    <cellStyle name="Comma 8 6 10" xfId="24591"/>
    <cellStyle name="Comma 8 6 10 10" xfId="24592"/>
    <cellStyle name="Comma 8 6 10 11" xfId="24593"/>
    <cellStyle name="Comma 8 6 10 12" xfId="24594"/>
    <cellStyle name="Comma 8 6 10 13" xfId="24595"/>
    <cellStyle name="Comma 8 6 10 14" xfId="24596"/>
    <cellStyle name="Comma 8 6 10 15" xfId="24597"/>
    <cellStyle name="Comma 8 6 10 16" xfId="24598"/>
    <cellStyle name="Comma 8 6 10 17" xfId="24599"/>
    <cellStyle name="Comma 8 6 10 18" xfId="24600"/>
    <cellStyle name="Comma 8 6 10 19" xfId="24601"/>
    <cellStyle name="Comma 8 6 10 2" xfId="24602"/>
    <cellStyle name="Comma 8 6 10 20" xfId="24603"/>
    <cellStyle name="Comma 8 6 10 21" xfId="24604"/>
    <cellStyle name="Comma 8 6 10 22" xfId="24605"/>
    <cellStyle name="Comma 8 6 10 23" xfId="24606"/>
    <cellStyle name="Comma 8 6 10 24" xfId="24607"/>
    <cellStyle name="Comma 8 6 10 25" xfId="24608"/>
    <cellStyle name="Comma 8 6 10 26" xfId="24609"/>
    <cellStyle name="Comma 8 6 10 27" xfId="24610"/>
    <cellStyle name="Comma 8 6 10 3" xfId="24611"/>
    <cellStyle name="Comma 8 6 10 4" xfId="24612"/>
    <cellStyle name="Comma 8 6 10 5" xfId="24613"/>
    <cellStyle name="Comma 8 6 10 6" xfId="24614"/>
    <cellStyle name="Comma 8 6 10 7" xfId="24615"/>
    <cellStyle name="Comma 8 6 10 8" xfId="24616"/>
    <cellStyle name="Comma 8 6 10 9" xfId="24617"/>
    <cellStyle name="Comma 8 6 11" xfId="24618"/>
    <cellStyle name="Comma 8 6 12" xfId="24619"/>
    <cellStyle name="Comma 8 6 13" xfId="24620"/>
    <cellStyle name="Comma 8 6 14" xfId="24621"/>
    <cellStyle name="Comma 8 6 15" xfId="24622"/>
    <cellStyle name="Comma 8 6 16" xfId="24623"/>
    <cellStyle name="Comma 8 6 17" xfId="24624"/>
    <cellStyle name="Comma 8 6 18" xfId="24625"/>
    <cellStyle name="Comma 8 6 19" xfId="24626"/>
    <cellStyle name="Comma 8 6 2" xfId="24627"/>
    <cellStyle name="Comma 8 6 20" xfId="24628"/>
    <cellStyle name="Comma 8 6 21" xfId="24629"/>
    <cellStyle name="Comma 8 6 22" xfId="24630"/>
    <cellStyle name="Comma 8 6 23" xfId="24631"/>
    <cellStyle name="Comma 8 6 24" xfId="24632"/>
    <cellStyle name="Comma 8 6 25" xfId="24633"/>
    <cellStyle name="Comma 8 6 26" xfId="24634"/>
    <cellStyle name="Comma 8 6 27" xfId="24635"/>
    <cellStyle name="Comma 8 6 28" xfId="24636"/>
    <cellStyle name="Comma 8 6 29" xfId="24637"/>
    <cellStyle name="Comma 8 6 3" xfId="24638"/>
    <cellStyle name="Comma 8 6 30" xfId="24639"/>
    <cellStyle name="Comma 8 6 31" xfId="24640"/>
    <cellStyle name="Comma 8 6 32" xfId="24641"/>
    <cellStyle name="Comma 8 6 33" xfId="24642"/>
    <cellStyle name="Comma 8 6 34" xfId="24643"/>
    <cellStyle name="Comma 8 6 35" xfId="24644"/>
    <cellStyle name="Comma 8 6 36" xfId="24645"/>
    <cellStyle name="Comma 8 6 37" xfId="24646"/>
    <cellStyle name="Comma 8 6 38" xfId="24647"/>
    <cellStyle name="Comma 8 6 39" xfId="24648"/>
    <cellStyle name="Comma 8 6 4" xfId="24649"/>
    <cellStyle name="Comma 8 6 40" xfId="24650"/>
    <cellStyle name="Comma 8 6 41" xfId="24651"/>
    <cellStyle name="Comma 8 6 42" xfId="24652"/>
    <cellStyle name="Comma 8 6 43" xfId="24653"/>
    <cellStyle name="Comma 8 6 44" xfId="24654"/>
    <cellStyle name="Comma 8 6 45" xfId="24655"/>
    <cellStyle name="Comma 8 6 5" xfId="24656"/>
    <cellStyle name="Comma 8 6 6" xfId="24657"/>
    <cellStyle name="Comma 8 6 7" xfId="24658"/>
    <cellStyle name="Comma 8 6 8" xfId="24659"/>
    <cellStyle name="Comma 8 6 9" xfId="24660"/>
    <cellStyle name="Comma 8 6 9 10" xfId="24661"/>
    <cellStyle name="Comma 8 6 9 11" xfId="24662"/>
    <cellStyle name="Comma 8 6 9 12" xfId="24663"/>
    <cellStyle name="Comma 8 6 9 13" xfId="24664"/>
    <cellStyle name="Comma 8 6 9 14" xfId="24665"/>
    <cellStyle name="Comma 8 6 9 15" xfId="24666"/>
    <cellStyle name="Comma 8 6 9 16" xfId="24667"/>
    <cellStyle name="Comma 8 6 9 17" xfId="24668"/>
    <cellStyle name="Comma 8 6 9 18" xfId="24669"/>
    <cellStyle name="Comma 8 6 9 19" xfId="24670"/>
    <cellStyle name="Comma 8 6 9 2" xfId="24671"/>
    <cellStyle name="Comma 8 6 9 20" xfId="24672"/>
    <cellStyle name="Comma 8 6 9 21" xfId="24673"/>
    <cellStyle name="Comma 8 6 9 22" xfId="24674"/>
    <cellStyle name="Comma 8 6 9 23" xfId="24675"/>
    <cellStyle name="Comma 8 6 9 24" xfId="24676"/>
    <cellStyle name="Comma 8 6 9 25" xfId="24677"/>
    <cellStyle name="Comma 8 6 9 26" xfId="24678"/>
    <cellStyle name="Comma 8 6 9 27" xfId="24679"/>
    <cellStyle name="Comma 8 6 9 3" xfId="24680"/>
    <cellStyle name="Comma 8 6 9 4" xfId="24681"/>
    <cellStyle name="Comma 8 6 9 5" xfId="24682"/>
    <cellStyle name="Comma 8 6 9 6" xfId="24683"/>
    <cellStyle name="Comma 8 6 9 7" xfId="24684"/>
    <cellStyle name="Comma 8 6 9 8" xfId="24685"/>
    <cellStyle name="Comma 8 6 9 9" xfId="24686"/>
    <cellStyle name="Comma 8 7" xfId="24687"/>
    <cellStyle name="Comma 8 8" xfId="24688"/>
    <cellStyle name="Comma 8 9" xfId="24689"/>
    <cellStyle name="Comma 9" xfId="24690"/>
    <cellStyle name="Comma 9 10" xfId="24691"/>
    <cellStyle name="Comma 9 10 10" xfId="24692"/>
    <cellStyle name="Comma 9 10 11" xfId="24693"/>
    <cellStyle name="Comma 9 10 12" xfId="24694"/>
    <cellStyle name="Comma 9 10 13" xfId="24695"/>
    <cellStyle name="Comma 9 10 14" xfId="24696"/>
    <cellStyle name="Comma 9 10 15" xfId="24697"/>
    <cellStyle name="Comma 9 10 16" xfId="24698"/>
    <cellStyle name="Comma 9 10 17" xfId="24699"/>
    <cellStyle name="Comma 9 10 18" xfId="24700"/>
    <cellStyle name="Comma 9 10 19" xfId="24701"/>
    <cellStyle name="Comma 9 10 2" xfId="24702"/>
    <cellStyle name="Comma 9 10 20" xfId="24703"/>
    <cellStyle name="Comma 9 10 21" xfId="24704"/>
    <cellStyle name="Comma 9 10 22" xfId="24705"/>
    <cellStyle name="Comma 9 10 23" xfId="24706"/>
    <cellStyle name="Comma 9 10 24" xfId="24707"/>
    <cellStyle name="Comma 9 10 25" xfId="24708"/>
    <cellStyle name="Comma 9 10 26" xfId="24709"/>
    <cellStyle name="Comma 9 10 27" xfId="24710"/>
    <cellStyle name="Comma 9 10 3" xfId="24711"/>
    <cellStyle name="Comma 9 10 4" xfId="24712"/>
    <cellStyle name="Comma 9 10 5" xfId="24713"/>
    <cellStyle name="Comma 9 10 6" xfId="24714"/>
    <cellStyle name="Comma 9 10 7" xfId="24715"/>
    <cellStyle name="Comma 9 10 8" xfId="24716"/>
    <cellStyle name="Comma 9 10 9" xfId="24717"/>
    <cellStyle name="Comma 9 11" xfId="24718"/>
    <cellStyle name="Comma 9 12" xfId="24719"/>
    <cellStyle name="Comma 9 13" xfId="24720"/>
    <cellStyle name="Comma 9 14" xfId="24721"/>
    <cellStyle name="Comma 9 15" xfId="24722"/>
    <cellStyle name="Comma 9 16" xfId="24723"/>
    <cellStyle name="Comma 9 17" xfId="24724"/>
    <cellStyle name="Comma 9 18" xfId="24725"/>
    <cellStyle name="Comma 9 19" xfId="24726"/>
    <cellStyle name="Comma 9 2" xfId="24727"/>
    <cellStyle name="Comma 9 20" xfId="24728"/>
    <cellStyle name="Comma 9 21" xfId="24729"/>
    <cellStyle name="Comma 9 22" xfId="24730"/>
    <cellStyle name="Comma 9 23" xfId="24731"/>
    <cellStyle name="Comma 9 24" xfId="24732"/>
    <cellStyle name="Comma 9 3" xfId="24733"/>
    <cellStyle name="Comma 9 4" xfId="24734"/>
    <cellStyle name="Comma 9 5" xfId="24735"/>
    <cellStyle name="Comma 9 6" xfId="24736"/>
    <cellStyle name="Comma 9 7" xfId="24737"/>
    <cellStyle name="Comma 9 8" xfId="24738"/>
    <cellStyle name="Comma 9 9" xfId="24739"/>
    <cellStyle name="Comma 9 9 10" xfId="24740"/>
    <cellStyle name="Comma 9 9 11" xfId="24741"/>
    <cellStyle name="Comma 9 9 12" xfId="24742"/>
    <cellStyle name="Comma 9 9 13" xfId="24743"/>
    <cellStyle name="Comma 9 9 14" xfId="24744"/>
    <cellStyle name="Comma 9 9 15" xfId="24745"/>
    <cellStyle name="Comma 9 9 16" xfId="24746"/>
    <cellStyle name="Comma 9 9 17" xfId="24747"/>
    <cellStyle name="Comma 9 9 18" xfId="24748"/>
    <cellStyle name="Comma 9 9 19" xfId="24749"/>
    <cellStyle name="Comma 9 9 2" xfId="24750"/>
    <cellStyle name="Comma 9 9 20" xfId="24751"/>
    <cellStyle name="Comma 9 9 21" xfId="24752"/>
    <cellStyle name="Comma 9 9 22" xfId="24753"/>
    <cellStyle name="Comma 9 9 23" xfId="24754"/>
    <cellStyle name="Comma 9 9 24" xfId="24755"/>
    <cellStyle name="Comma 9 9 25" xfId="24756"/>
    <cellStyle name="Comma 9 9 26" xfId="24757"/>
    <cellStyle name="Comma 9 9 27" xfId="24758"/>
    <cellStyle name="Comma 9 9 3" xfId="24759"/>
    <cellStyle name="Comma 9 9 4" xfId="24760"/>
    <cellStyle name="Comma 9 9 5" xfId="24761"/>
    <cellStyle name="Comma 9 9 6" xfId="24762"/>
    <cellStyle name="Comma 9 9 7" xfId="24763"/>
    <cellStyle name="Comma 9 9 8" xfId="24764"/>
    <cellStyle name="Comma 9 9 9" xfId="24765"/>
    <cellStyle name="Currency 2" xfId="24766"/>
    <cellStyle name="Currency 3" xfId="24767"/>
    <cellStyle name="Normal" xfId="0" builtinId="0"/>
    <cellStyle name="Normal 10" xfId="24768"/>
    <cellStyle name="Normal 10 10" xfId="24769"/>
    <cellStyle name="Normal 10 11" xfId="24770"/>
    <cellStyle name="Normal 10 12" xfId="24771"/>
    <cellStyle name="Normal 10 13" xfId="24772"/>
    <cellStyle name="Normal 10 14" xfId="24773"/>
    <cellStyle name="Normal 10 15" xfId="24774"/>
    <cellStyle name="Normal 10 16" xfId="24775"/>
    <cellStyle name="Normal 10 17" xfId="24776"/>
    <cellStyle name="Normal 10 18" xfId="24777"/>
    <cellStyle name="Normal 10 19" xfId="24778"/>
    <cellStyle name="Normal 10 2" xfId="24779"/>
    <cellStyle name="Normal 10 20" xfId="24780"/>
    <cellStyle name="Normal 10 21" xfId="24781"/>
    <cellStyle name="Normal 10 22" xfId="24782"/>
    <cellStyle name="Normal 10 3" xfId="24783"/>
    <cellStyle name="Normal 10 4" xfId="24784"/>
    <cellStyle name="Normal 10 5" xfId="24785"/>
    <cellStyle name="Normal 10 6" xfId="24786"/>
    <cellStyle name="Normal 10 7" xfId="24787"/>
    <cellStyle name="Normal 10 8" xfId="24788"/>
    <cellStyle name="Normal 10 9" xfId="24789"/>
    <cellStyle name="Normal 11" xfId="24790"/>
    <cellStyle name="Normal 11 10" xfId="24791"/>
    <cellStyle name="Normal 11 11" xfId="24792"/>
    <cellStyle name="Normal 11 12" xfId="24793"/>
    <cellStyle name="Normal 11 13" xfId="24794"/>
    <cellStyle name="Normal 11 14" xfId="24795"/>
    <cellStyle name="Normal 11 15" xfId="24796"/>
    <cellStyle name="Normal 11 16" xfId="24797"/>
    <cellStyle name="Normal 11 17" xfId="24798"/>
    <cellStyle name="Normal 11 18" xfId="24799"/>
    <cellStyle name="Normal 11 19" xfId="24800"/>
    <cellStyle name="Normal 11 2" xfId="24801"/>
    <cellStyle name="Normal 11 20" xfId="24802"/>
    <cellStyle name="Normal 11 21" xfId="24803"/>
    <cellStyle name="Normal 11 22" xfId="24804"/>
    <cellStyle name="Normal 11 3" xfId="24805"/>
    <cellStyle name="Normal 11 4" xfId="24806"/>
    <cellStyle name="Normal 11 5" xfId="24807"/>
    <cellStyle name="Normal 11 6" xfId="24808"/>
    <cellStyle name="Normal 11 7" xfId="24809"/>
    <cellStyle name="Normal 11 8" xfId="24810"/>
    <cellStyle name="Normal 11 9" xfId="24811"/>
    <cellStyle name="Normal 12" xfId="24812"/>
    <cellStyle name="Normal 12 10" xfId="24813"/>
    <cellStyle name="Normal 12 11" xfId="24814"/>
    <cellStyle name="Normal 12 12" xfId="24815"/>
    <cellStyle name="Normal 12 13" xfId="24816"/>
    <cellStyle name="Normal 12 14" xfId="24817"/>
    <cellStyle name="Normal 12 15" xfId="24818"/>
    <cellStyle name="Normal 12 16" xfId="24819"/>
    <cellStyle name="Normal 12 17" xfId="24820"/>
    <cellStyle name="Normal 12 18" xfId="24821"/>
    <cellStyle name="Normal 12 19" xfId="24822"/>
    <cellStyle name="Normal 12 2" xfId="24823"/>
    <cellStyle name="Normal 12 2 10" xfId="24824"/>
    <cellStyle name="Normal 12 2 11" xfId="24825"/>
    <cellStyle name="Normal 12 2 12" xfId="24826"/>
    <cellStyle name="Normal 12 2 13" xfId="24827"/>
    <cellStyle name="Normal 12 2 14" xfId="24828"/>
    <cellStyle name="Normal 12 2 15" xfId="24829"/>
    <cellStyle name="Normal 12 2 16" xfId="24830"/>
    <cellStyle name="Normal 12 2 17" xfId="24831"/>
    <cellStyle name="Normal 12 2 18" xfId="24832"/>
    <cellStyle name="Normal 12 2 19" xfId="24833"/>
    <cellStyle name="Normal 12 2 2" xfId="24834"/>
    <cellStyle name="Normal 12 2 20" xfId="24835"/>
    <cellStyle name="Normal 12 2 21" xfId="24836"/>
    <cellStyle name="Normal 12 2 22" xfId="24837"/>
    <cellStyle name="Normal 12 2 23" xfId="24838"/>
    <cellStyle name="Normal 12 2 24" xfId="24839"/>
    <cellStyle name="Normal 12 2 25" xfId="24840"/>
    <cellStyle name="Normal 12 2 26" xfId="24841"/>
    <cellStyle name="Normal 12 2 27" xfId="24842"/>
    <cellStyle name="Normal 12 2 3" xfId="24843"/>
    <cellStyle name="Normal 12 2 4" xfId="24844"/>
    <cellStyle name="Normal 12 2 5" xfId="24845"/>
    <cellStyle name="Normal 12 2 6" xfId="24846"/>
    <cellStyle name="Normal 12 2 7" xfId="24847"/>
    <cellStyle name="Normal 12 2 8" xfId="24848"/>
    <cellStyle name="Normal 12 2 9" xfId="24849"/>
    <cellStyle name="Normal 12 20" xfId="24850"/>
    <cellStyle name="Normal 12 21" xfId="24851"/>
    <cellStyle name="Normal 12 22" xfId="24852"/>
    <cellStyle name="Normal 12 23" xfId="24853"/>
    <cellStyle name="Normal 12 24" xfId="24854"/>
    <cellStyle name="Normal 12 25" xfId="24855"/>
    <cellStyle name="Normal 12 26" xfId="24856"/>
    <cellStyle name="Normal 12 27" xfId="24857"/>
    <cellStyle name="Normal 12 28" xfId="24858"/>
    <cellStyle name="Normal 12 29" xfId="24859"/>
    <cellStyle name="Normal 12 3" xfId="24860"/>
    <cellStyle name="Normal 12 3 10" xfId="24861"/>
    <cellStyle name="Normal 12 3 11" xfId="24862"/>
    <cellStyle name="Normal 12 3 12" xfId="24863"/>
    <cellStyle name="Normal 12 3 13" xfId="24864"/>
    <cellStyle name="Normal 12 3 14" xfId="24865"/>
    <cellStyle name="Normal 12 3 15" xfId="24866"/>
    <cellStyle name="Normal 12 3 16" xfId="24867"/>
    <cellStyle name="Normal 12 3 17" xfId="24868"/>
    <cellStyle name="Normal 12 3 18" xfId="24869"/>
    <cellStyle name="Normal 12 3 19" xfId="24870"/>
    <cellStyle name="Normal 12 3 2" xfId="24871"/>
    <cellStyle name="Normal 12 3 20" xfId="24872"/>
    <cellStyle name="Normal 12 3 21" xfId="24873"/>
    <cellStyle name="Normal 12 3 22" xfId="24874"/>
    <cellStyle name="Normal 12 3 23" xfId="24875"/>
    <cellStyle name="Normal 12 3 24" xfId="24876"/>
    <cellStyle name="Normal 12 3 25" xfId="24877"/>
    <cellStyle name="Normal 12 3 26" xfId="24878"/>
    <cellStyle name="Normal 12 3 27" xfId="24879"/>
    <cellStyle name="Normal 12 3 3" xfId="24880"/>
    <cellStyle name="Normal 12 3 4" xfId="24881"/>
    <cellStyle name="Normal 12 3 5" xfId="24882"/>
    <cellStyle name="Normal 12 3 6" xfId="24883"/>
    <cellStyle name="Normal 12 3 7" xfId="24884"/>
    <cellStyle name="Normal 12 3 8" xfId="24885"/>
    <cellStyle name="Normal 12 3 9" xfId="24886"/>
    <cellStyle name="Normal 12 30" xfId="24887"/>
    <cellStyle name="Normal 12 31" xfId="24888"/>
    <cellStyle name="Normal 12 32" xfId="24889"/>
    <cellStyle name="Normal 12 33" xfId="24890"/>
    <cellStyle name="Normal 12 34" xfId="24891"/>
    <cellStyle name="Normal 12 35" xfId="24892"/>
    <cellStyle name="Normal 12 36" xfId="24893"/>
    <cellStyle name="Normal 12 37" xfId="24894"/>
    <cellStyle name="Normal 12 38" xfId="24895"/>
    <cellStyle name="Normal 12 4" xfId="24896"/>
    <cellStyle name="Normal 12 4 10" xfId="24897"/>
    <cellStyle name="Normal 12 4 11" xfId="24898"/>
    <cellStyle name="Normal 12 4 12" xfId="24899"/>
    <cellStyle name="Normal 12 4 13" xfId="24900"/>
    <cellStyle name="Normal 12 4 14" xfId="24901"/>
    <cellStyle name="Normal 12 4 15" xfId="24902"/>
    <cellStyle name="Normal 12 4 16" xfId="24903"/>
    <cellStyle name="Normal 12 4 17" xfId="24904"/>
    <cellStyle name="Normal 12 4 18" xfId="24905"/>
    <cellStyle name="Normal 12 4 19" xfId="24906"/>
    <cellStyle name="Normal 12 4 2" xfId="24907"/>
    <cellStyle name="Normal 12 4 2 10" xfId="24908"/>
    <cellStyle name="Normal 12 4 2 11" xfId="24909"/>
    <cellStyle name="Normal 12 4 2 12" xfId="24910"/>
    <cellStyle name="Normal 12 4 2 13" xfId="24911"/>
    <cellStyle name="Normal 12 4 2 14" xfId="24912"/>
    <cellStyle name="Normal 12 4 2 15" xfId="24913"/>
    <cellStyle name="Normal 12 4 2 16" xfId="24914"/>
    <cellStyle name="Normal 12 4 2 17" xfId="24915"/>
    <cellStyle name="Normal 12 4 2 18" xfId="24916"/>
    <cellStyle name="Normal 12 4 2 19" xfId="24917"/>
    <cellStyle name="Normal 12 4 2 2" xfId="24918"/>
    <cellStyle name="Normal 12 4 2 20" xfId="24919"/>
    <cellStyle name="Normal 12 4 2 21" xfId="24920"/>
    <cellStyle name="Normal 12 4 2 22" xfId="24921"/>
    <cellStyle name="Normal 12 4 2 23" xfId="24922"/>
    <cellStyle name="Normal 12 4 2 24" xfId="24923"/>
    <cellStyle name="Normal 12 4 2 25" xfId="24924"/>
    <cellStyle name="Normal 12 4 2 26" xfId="24925"/>
    <cellStyle name="Normal 12 4 2 27" xfId="24926"/>
    <cellStyle name="Normal 12 4 2 3" xfId="24927"/>
    <cellStyle name="Normal 12 4 2 4" xfId="24928"/>
    <cellStyle name="Normal 12 4 2 5" xfId="24929"/>
    <cellStyle name="Normal 12 4 2 6" xfId="24930"/>
    <cellStyle name="Normal 12 4 2 7" xfId="24931"/>
    <cellStyle name="Normal 12 4 2 8" xfId="24932"/>
    <cellStyle name="Normal 12 4 2 9" xfId="24933"/>
    <cellStyle name="Normal 12 4 20" xfId="24934"/>
    <cellStyle name="Normal 12 4 21" xfId="24935"/>
    <cellStyle name="Normal 12 4 22" xfId="24936"/>
    <cellStyle name="Normal 12 4 23" xfId="24937"/>
    <cellStyle name="Normal 12 4 24" xfId="24938"/>
    <cellStyle name="Normal 12 4 25" xfId="24939"/>
    <cellStyle name="Normal 12 4 26" xfId="24940"/>
    <cellStyle name="Normal 12 4 27" xfId="24941"/>
    <cellStyle name="Normal 12 4 28" xfId="24942"/>
    <cellStyle name="Normal 12 4 29" xfId="24943"/>
    <cellStyle name="Normal 12 4 3" xfId="24944"/>
    <cellStyle name="Normal 12 4 3 10" xfId="24945"/>
    <cellStyle name="Normal 12 4 3 11" xfId="24946"/>
    <cellStyle name="Normal 12 4 3 12" xfId="24947"/>
    <cellStyle name="Normal 12 4 3 13" xfId="24948"/>
    <cellStyle name="Normal 12 4 3 14" xfId="24949"/>
    <cellStyle name="Normal 12 4 3 15" xfId="24950"/>
    <cellStyle name="Normal 12 4 3 16" xfId="24951"/>
    <cellStyle name="Normal 12 4 3 17" xfId="24952"/>
    <cellStyle name="Normal 12 4 3 18" xfId="24953"/>
    <cellStyle name="Normal 12 4 3 19" xfId="24954"/>
    <cellStyle name="Normal 12 4 3 2" xfId="24955"/>
    <cellStyle name="Normal 12 4 3 20" xfId="24956"/>
    <cellStyle name="Normal 12 4 3 21" xfId="24957"/>
    <cellStyle name="Normal 12 4 3 22" xfId="24958"/>
    <cellStyle name="Normal 12 4 3 23" xfId="24959"/>
    <cellStyle name="Normal 12 4 3 24" xfId="24960"/>
    <cellStyle name="Normal 12 4 3 25" xfId="24961"/>
    <cellStyle name="Normal 12 4 3 26" xfId="24962"/>
    <cellStyle name="Normal 12 4 3 27" xfId="24963"/>
    <cellStyle name="Normal 12 4 3 3" xfId="24964"/>
    <cellStyle name="Normal 12 4 3 4" xfId="24965"/>
    <cellStyle name="Normal 12 4 3 5" xfId="24966"/>
    <cellStyle name="Normal 12 4 3 6" xfId="24967"/>
    <cellStyle name="Normal 12 4 3 7" xfId="24968"/>
    <cellStyle name="Normal 12 4 3 8" xfId="24969"/>
    <cellStyle name="Normal 12 4 3 9" xfId="24970"/>
    <cellStyle name="Normal 12 4 30" xfId="24971"/>
    <cellStyle name="Normal 12 4 31" xfId="24972"/>
    <cellStyle name="Normal 12 4 32" xfId="24973"/>
    <cellStyle name="Normal 12 4 33" xfId="24974"/>
    <cellStyle name="Normal 12 4 34" xfId="24975"/>
    <cellStyle name="Normal 12 4 35" xfId="24976"/>
    <cellStyle name="Normal 12 4 36" xfId="24977"/>
    <cellStyle name="Normal 12 4 37" xfId="24978"/>
    <cellStyle name="Normal 12 4 38" xfId="24979"/>
    <cellStyle name="Normal 12 4 4" xfId="24980"/>
    <cellStyle name="Normal 12 4 5" xfId="24981"/>
    <cellStyle name="Normal 12 4 6" xfId="24982"/>
    <cellStyle name="Normal 12 4 7" xfId="24983"/>
    <cellStyle name="Normal 12 4 8" xfId="24984"/>
    <cellStyle name="Normal 12 4 9" xfId="24985"/>
    <cellStyle name="Normal 12 5" xfId="24986"/>
    <cellStyle name="Normal 12 6" xfId="24987"/>
    <cellStyle name="Normal 12 7" xfId="24988"/>
    <cellStyle name="Normal 12 8" xfId="24989"/>
    <cellStyle name="Normal 12 9" xfId="24990"/>
    <cellStyle name="Normal 13" xfId="24991"/>
    <cellStyle name="Normal 13 10" xfId="24992"/>
    <cellStyle name="Normal 13 11" xfId="24993"/>
    <cellStyle name="Normal 13 12" xfId="24994"/>
    <cellStyle name="Normal 13 13" xfId="24995"/>
    <cellStyle name="Normal 13 14" xfId="24996"/>
    <cellStyle name="Normal 13 15" xfId="24997"/>
    <cellStyle name="Normal 13 16" xfId="24998"/>
    <cellStyle name="Normal 13 17" xfId="24999"/>
    <cellStyle name="Normal 13 18" xfId="25000"/>
    <cellStyle name="Normal 13 19" xfId="25001"/>
    <cellStyle name="Normal 13 2" xfId="25002"/>
    <cellStyle name="Normal 13 20" xfId="25003"/>
    <cellStyle name="Normal 13 21" xfId="25004"/>
    <cellStyle name="Normal 13 22" xfId="25005"/>
    <cellStyle name="Normal 13 3" xfId="25006"/>
    <cellStyle name="Normal 13 4" xfId="25007"/>
    <cellStyle name="Normal 13 5" xfId="25008"/>
    <cellStyle name="Normal 13 6" xfId="25009"/>
    <cellStyle name="Normal 13 7" xfId="25010"/>
    <cellStyle name="Normal 13 8" xfId="25011"/>
    <cellStyle name="Normal 13 9" xfId="25012"/>
    <cellStyle name="Normal 14" xfId="25013"/>
    <cellStyle name="Normal 14 2" xfId="25014"/>
    <cellStyle name="Normal 15" xfId="25015"/>
    <cellStyle name="Normal 15 10" xfId="25016"/>
    <cellStyle name="Normal 15 11" xfId="25017"/>
    <cellStyle name="Normal 15 12" xfId="25018"/>
    <cellStyle name="Normal 15 13" xfId="25019"/>
    <cellStyle name="Normal 15 14" xfId="25020"/>
    <cellStyle name="Normal 15 15" xfId="25021"/>
    <cellStyle name="Normal 15 16" xfId="25022"/>
    <cellStyle name="Normal 15 17" xfId="25023"/>
    <cellStyle name="Normal 15 18" xfId="25024"/>
    <cellStyle name="Normal 15 19" xfId="25025"/>
    <cellStyle name="Normal 15 2" xfId="25026"/>
    <cellStyle name="Normal 15 20" xfId="25027"/>
    <cellStyle name="Normal 15 21" xfId="25028"/>
    <cellStyle name="Normal 15 22" xfId="25029"/>
    <cellStyle name="Normal 15 3" xfId="25030"/>
    <cellStyle name="Normal 15 4" xfId="25031"/>
    <cellStyle name="Normal 15 5" xfId="25032"/>
    <cellStyle name="Normal 15 6" xfId="25033"/>
    <cellStyle name="Normal 15 7" xfId="25034"/>
    <cellStyle name="Normal 15 8" xfId="25035"/>
    <cellStyle name="Normal 15 9" xfId="25036"/>
    <cellStyle name="Normal 16" xfId="25037"/>
    <cellStyle name="Normal 16 10" xfId="25038"/>
    <cellStyle name="Normal 16 11" xfId="25039"/>
    <cellStyle name="Normal 16 12" xfId="25040"/>
    <cellStyle name="Normal 16 13" xfId="25041"/>
    <cellStyle name="Normal 16 14" xfId="25042"/>
    <cellStyle name="Normal 16 15" xfId="25043"/>
    <cellStyle name="Normal 16 16" xfId="25044"/>
    <cellStyle name="Normal 16 17" xfId="25045"/>
    <cellStyle name="Normal 16 18" xfId="25046"/>
    <cellStyle name="Normal 16 19" xfId="25047"/>
    <cellStyle name="Normal 16 2" xfId="25048"/>
    <cellStyle name="Normal 16 20" xfId="25049"/>
    <cellStyle name="Normal 16 21" xfId="25050"/>
    <cellStyle name="Normal 16 22" xfId="25051"/>
    <cellStyle name="Normal 16 3" xfId="25052"/>
    <cellStyle name="Normal 16 4" xfId="25053"/>
    <cellStyle name="Normal 16 5" xfId="25054"/>
    <cellStyle name="Normal 16 6" xfId="25055"/>
    <cellStyle name="Normal 16 7" xfId="25056"/>
    <cellStyle name="Normal 16 8" xfId="25057"/>
    <cellStyle name="Normal 16 9" xfId="25058"/>
    <cellStyle name="Normal 17" xfId="25059"/>
    <cellStyle name="Normal 17 10" xfId="25060"/>
    <cellStyle name="Normal 17 11" xfId="25061"/>
    <cellStyle name="Normal 17 12" xfId="25062"/>
    <cellStyle name="Normal 17 13" xfId="25063"/>
    <cellStyle name="Normal 17 14" xfId="25064"/>
    <cellStyle name="Normal 17 15" xfId="25065"/>
    <cellStyle name="Normal 17 16" xfId="25066"/>
    <cellStyle name="Normal 17 17" xfId="25067"/>
    <cellStyle name="Normal 17 18" xfId="25068"/>
    <cellStyle name="Normal 17 19" xfId="25069"/>
    <cellStyle name="Normal 17 2" xfId="25070"/>
    <cellStyle name="Normal 17 20" xfId="25071"/>
    <cellStyle name="Normal 17 21" xfId="25072"/>
    <cellStyle name="Normal 17 22" xfId="25073"/>
    <cellStyle name="Normal 17 3" xfId="25074"/>
    <cellStyle name="Normal 17 4" xfId="25075"/>
    <cellStyle name="Normal 17 5" xfId="25076"/>
    <cellStyle name="Normal 17 6" xfId="25077"/>
    <cellStyle name="Normal 17 7" xfId="25078"/>
    <cellStyle name="Normal 17 8" xfId="25079"/>
    <cellStyle name="Normal 17 9" xfId="25080"/>
    <cellStyle name="Normal 18" xfId="25081"/>
    <cellStyle name="Normal 18 10" xfId="25082"/>
    <cellStyle name="Normal 18 11" xfId="25083"/>
    <cellStyle name="Normal 18 12" xfId="25084"/>
    <cellStyle name="Normal 18 13" xfId="25085"/>
    <cellStyle name="Normal 18 14" xfId="25086"/>
    <cellStyle name="Normal 18 15" xfId="25087"/>
    <cellStyle name="Normal 18 16" xfId="25088"/>
    <cellStyle name="Normal 18 17" xfId="25089"/>
    <cellStyle name="Normal 18 18" xfId="25090"/>
    <cellStyle name="Normal 18 19" xfId="25091"/>
    <cellStyle name="Normal 18 2" xfId="25092"/>
    <cellStyle name="Normal 18 20" xfId="25093"/>
    <cellStyle name="Normal 18 21" xfId="25094"/>
    <cellStyle name="Normal 18 22" xfId="25095"/>
    <cellStyle name="Normal 18 3" xfId="25096"/>
    <cellStyle name="Normal 18 4" xfId="25097"/>
    <cellStyle name="Normal 18 5" xfId="25098"/>
    <cellStyle name="Normal 18 6" xfId="25099"/>
    <cellStyle name="Normal 18 7" xfId="25100"/>
    <cellStyle name="Normal 18 8" xfId="25101"/>
    <cellStyle name="Normal 18 9" xfId="25102"/>
    <cellStyle name="Normal 19" xfId="25103"/>
    <cellStyle name="Normal 19 10" xfId="25104"/>
    <cellStyle name="Normal 19 11" xfId="25105"/>
    <cellStyle name="Normal 19 12" xfId="25106"/>
    <cellStyle name="Normal 19 13" xfId="25107"/>
    <cellStyle name="Normal 19 14" xfId="25108"/>
    <cellStyle name="Normal 19 15" xfId="25109"/>
    <cellStyle name="Normal 19 16" xfId="25110"/>
    <cellStyle name="Normal 19 17" xfId="25111"/>
    <cellStyle name="Normal 19 18" xfId="25112"/>
    <cellStyle name="Normal 19 19" xfId="25113"/>
    <cellStyle name="Normal 19 2" xfId="25114"/>
    <cellStyle name="Normal 19 2 10" xfId="25115"/>
    <cellStyle name="Normal 19 2 11" xfId="25116"/>
    <cellStyle name="Normal 19 2 12" xfId="25117"/>
    <cellStyle name="Normal 19 2 13" xfId="25118"/>
    <cellStyle name="Normal 19 2 14" xfId="25119"/>
    <cellStyle name="Normal 19 2 15" xfId="25120"/>
    <cellStyle name="Normal 19 2 16" xfId="25121"/>
    <cellStyle name="Normal 19 2 17" xfId="25122"/>
    <cellStyle name="Normal 19 2 18" xfId="25123"/>
    <cellStyle name="Normal 19 2 19" xfId="25124"/>
    <cellStyle name="Normal 19 2 2" xfId="25125"/>
    <cellStyle name="Normal 19 2 20" xfId="25126"/>
    <cellStyle name="Normal 19 2 21" xfId="25127"/>
    <cellStyle name="Normal 19 2 22" xfId="25128"/>
    <cellStyle name="Normal 19 2 3" xfId="25129"/>
    <cellStyle name="Normal 19 2 4" xfId="25130"/>
    <cellStyle name="Normal 19 2 5" xfId="25131"/>
    <cellStyle name="Normal 19 2 6" xfId="25132"/>
    <cellStyle name="Normal 19 2 7" xfId="25133"/>
    <cellStyle name="Normal 19 2 8" xfId="25134"/>
    <cellStyle name="Normal 19 2 9" xfId="25135"/>
    <cellStyle name="Normal 19 20" xfId="25136"/>
    <cellStyle name="Normal 19 21" xfId="25137"/>
    <cellStyle name="Normal 19 22" xfId="25138"/>
    <cellStyle name="Normal 19 23" xfId="25139"/>
    <cellStyle name="Normal 19 24" xfId="25140"/>
    <cellStyle name="Normal 19 25" xfId="25141"/>
    <cellStyle name="Normal 19 26" xfId="25142"/>
    <cellStyle name="Normal 19 27" xfId="25143"/>
    <cellStyle name="Normal 19 28" xfId="25144"/>
    <cellStyle name="Normal 19 3" xfId="25145"/>
    <cellStyle name="Normal 19 3 10" xfId="25146"/>
    <cellStyle name="Normal 19 3 11" xfId="25147"/>
    <cellStyle name="Normal 19 3 12" xfId="25148"/>
    <cellStyle name="Normal 19 3 13" xfId="25149"/>
    <cellStyle name="Normal 19 3 14" xfId="25150"/>
    <cellStyle name="Normal 19 3 15" xfId="25151"/>
    <cellStyle name="Normal 19 3 16" xfId="25152"/>
    <cellStyle name="Normal 19 3 17" xfId="25153"/>
    <cellStyle name="Normal 19 3 18" xfId="25154"/>
    <cellStyle name="Normal 19 3 19" xfId="25155"/>
    <cellStyle name="Normal 19 3 2" xfId="25156"/>
    <cellStyle name="Normal 19 3 20" xfId="25157"/>
    <cellStyle name="Normal 19 3 21" xfId="25158"/>
    <cellStyle name="Normal 19 3 22" xfId="25159"/>
    <cellStyle name="Normal 19 3 3" xfId="25160"/>
    <cellStyle name="Normal 19 3 4" xfId="25161"/>
    <cellStyle name="Normal 19 3 5" xfId="25162"/>
    <cellStyle name="Normal 19 3 6" xfId="25163"/>
    <cellStyle name="Normal 19 3 7" xfId="25164"/>
    <cellStyle name="Normal 19 3 8" xfId="25165"/>
    <cellStyle name="Normal 19 3 9" xfId="25166"/>
    <cellStyle name="Normal 19 4" xfId="25167"/>
    <cellStyle name="Normal 19 4 10" xfId="25168"/>
    <cellStyle name="Normal 19 4 11" xfId="25169"/>
    <cellStyle name="Normal 19 4 12" xfId="25170"/>
    <cellStyle name="Normal 19 4 13" xfId="25171"/>
    <cellStyle name="Normal 19 4 14" xfId="25172"/>
    <cellStyle name="Normal 19 4 15" xfId="25173"/>
    <cellStyle name="Normal 19 4 16" xfId="25174"/>
    <cellStyle name="Normal 19 4 17" xfId="25175"/>
    <cellStyle name="Normal 19 4 18" xfId="25176"/>
    <cellStyle name="Normal 19 4 19" xfId="25177"/>
    <cellStyle name="Normal 19 4 2" xfId="25178"/>
    <cellStyle name="Normal 19 4 20" xfId="25179"/>
    <cellStyle name="Normal 19 4 21" xfId="25180"/>
    <cellStyle name="Normal 19 4 22" xfId="25181"/>
    <cellStyle name="Normal 19 4 3" xfId="25182"/>
    <cellStyle name="Normal 19 4 4" xfId="25183"/>
    <cellStyle name="Normal 19 4 5" xfId="25184"/>
    <cellStyle name="Normal 19 4 6" xfId="25185"/>
    <cellStyle name="Normal 19 4 7" xfId="25186"/>
    <cellStyle name="Normal 19 4 8" xfId="25187"/>
    <cellStyle name="Normal 19 4 9" xfId="25188"/>
    <cellStyle name="Normal 19 5" xfId="25189"/>
    <cellStyle name="Normal 19 5 10" xfId="25190"/>
    <cellStyle name="Normal 19 5 11" xfId="25191"/>
    <cellStyle name="Normal 19 5 12" xfId="25192"/>
    <cellStyle name="Normal 19 5 13" xfId="25193"/>
    <cellStyle name="Normal 19 5 14" xfId="25194"/>
    <cellStyle name="Normal 19 5 15" xfId="25195"/>
    <cellStyle name="Normal 19 5 16" xfId="25196"/>
    <cellStyle name="Normal 19 5 17" xfId="25197"/>
    <cellStyle name="Normal 19 5 18" xfId="25198"/>
    <cellStyle name="Normal 19 5 19" xfId="25199"/>
    <cellStyle name="Normal 19 5 2" xfId="25200"/>
    <cellStyle name="Normal 19 5 20" xfId="25201"/>
    <cellStyle name="Normal 19 5 21" xfId="25202"/>
    <cellStyle name="Normal 19 5 22" xfId="25203"/>
    <cellStyle name="Normal 19 5 3" xfId="25204"/>
    <cellStyle name="Normal 19 5 4" xfId="25205"/>
    <cellStyle name="Normal 19 5 5" xfId="25206"/>
    <cellStyle name="Normal 19 5 6" xfId="25207"/>
    <cellStyle name="Normal 19 5 7" xfId="25208"/>
    <cellStyle name="Normal 19 5 8" xfId="25209"/>
    <cellStyle name="Normal 19 5 9" xfId="25210"/>
    <cellStyle name="Normal 19 6" xfId="25211"/>
    <cellStyle name="Normal 19 6 10" xfId="25212"/>
    <cellStyle name="Normal 19 6 11" xfId="25213"/>
    <cellStyle name="Normal 19 6 12" xfId="25214"/>
    <cellStyle name="Normal 19 6 13" xfId="25215"/>
    <cellStyle name="Normal 19 6 14" xfId="25216"/>
    <cellStyle name="Normal 19 6 15" xfId="25217"/>
    <cellStyle name="Normal 19 6 16" xfId="25218"/>
    <cellStyle name="Normal 19 6 17" xfId="25219"/>
    <cellStyle name="Normal 19 6 18" xfId="25220"/>
    <cellStyle name="Normal 19 6 19" xfId="25221"/>
    <cellStyle name="Normal 19 6 2" xfId="25222"/>
    <cellStyle name="Normal 19 6 20" xfId="25223"/>
    <cellStyle name="Normal 19 6 21" xfId="25224"/>
    <cellStyle name="Normal 19 6 22" xfId="25225"/>
    <cellStyle name="Normal 19 6 3" xfId="25226"/>
    <cellStyle name="Normal 19 6 4" xfId="25227"/>
    <cellStyle name="Normal 19 6 5" xfId="25228"/>
    <cellStyle name="Normal 19 6 6" xfId="25229"/>
    <cellStyle name="Normal 19 6 7" xfId="25230"/>
    <cellStyle name="Normal 19 6 8" xfId="25231"/>
    <cellStyle name="Normal 19 6 9" xfId="25232"/>
    <cellStyle name="Normal 19 7" xfId="25233"/>
    <cellStyle name="Normal 19 8" xfId="25234"/>
    <cellStyle name="Normal 19 9" xfId="25235"/>
    <cellStyle name="Normal 2" xfId="4"/>
    <cellStyle name="Normal 2 10" xfId="9"/>
    <cellStyle name="Normal 2 11" xfId="25236"/>
    <cellStyle name="Normal 2 11 10" xfId="25237"/>
    <cellStyle name="Normal 2 11 11" xfId="25238"/>
    <cellStyle name="Normal 2 11 12" xfId="25239"/>
    <cellStyle name="Normal 2 11 13" xfId="25240"/>
    <cellStyle name="Normal 2 11 14" xfId="25241"/>
    <cellStyle name="Normal 2 11 15" xfId="25242"/>
    <cellStyle name="Normal 2 11 16" xfId="25243"/>
    <cellStyle name="Normal 2 11 17" xfId="25244"/>
    <cellStyle name="Normal 2 11 18" xfId="25245"/>
    <cellStyle name="Normal 2 11 19" xfId="25246"/>
    <cellStyle name="Normal 2 11 2" xfId="25247"/>
    <cellStyle name="Normal 2 11 20" xfId="25248"/>
    <cellStyle name="Normal 2 11 21" xfId="25249"/>
    <cellStyle name="Normal 2 11 22" xfId="25250"/>
    <cellStyle name="Normal 2 11 23" xfId="25251"/>
    <cellStyle name="Normal 2 11 24" xfId="25252"/>
    <cellStyle name="Normal 2 11 25" xfId="25253"/>
    <cellStyle name="Normal 2 11 26" xfId="25254"/>
    <cellStyle name="Normal 2 11 27" xfId="25255"/>
    <cellStyle name="Normal 2 11 28" xfId="25256"/>
    <cellStyle name="Normal 2 11 3" xfId="25257"/>
    <cellStyle name="Normal 2 11 4" xfId="25258"/>
    <cellStyle name="Normal 2 11 5" xfId="25259"/>
    <cellStyle name="Normal 2 11 6" xfId="25260"/>
    <cellStyle name="Normal 2 11 7" xfId="25261"/>
    <cellStyle name="Normal 2 11 8" xfId="25262"/>
    <cellStyle name="Normal 2 11 9" xfId="25263"/>
    <cellStyle name="Normal 2 12" xfId="25264"/>
    <cellStyle name="Normal 2 12 10" xfId="25265"/>
    <cellStyle name="Normal 2 12 11" xfId="25266"/>
    <cellStyle name="Normal 2 12 12" xfId="25267"/>
    <cellStyle name="Normal 2 12 13" xfId="25268"/>
    <cellStyle name="Normal 2 12 14" xfId="25269"/>
    <cellStyle name="Normal 2 12 15" xfId="25270"/>
    <cellStyle name="Normal 2 12 16" xfId="25271"/>
    <cellStyle name="Normal 2 12 17" xfId="25272"/>
    <cellStyle name="Normal 2 12 18" xfId="25273"/>
    <cellStyle name="Normal 2 12 19" xfId="25274"/>
    <cellStyle name="Normal 2 12 2" xfId="25275"/>
    <cellStyle name="Normal 2 12 20" xfId="25276"/>
    <cellStyle name="Normal 2 12 21" xfId="25277"/>
    <cellStyle name="Normal 2 12 22" xfId="25278"/>
    <cellStyle name="Normal 2 12 23" xfId="25279"/>
    <cellStyle name="Normal 2 12 24" xfId="25280"/>
    <cellStyle name="Normal 2 12 25" xfId="25281"/>
    <cellStyle name="Normal 2 12 26" xfId="25282"/>
    <cellStyle name="Normal 2 12 27" xfId="25283"/>
    <cellStyle name="Normal 2 12 28" xfId="25284"/>
    <cellStyle name="Normal 2 12 3" xfId="25285"/>
    <cellStyle name="Normal 2 12 4" xfId="25286"/>
    <cellStyle name="Normal 2 12 5" xfId="25287"/>
    <cellStyle name="Normal 2 12 6" xfId="25288"/>
    <cellStyle name="Normal 2 12 7" xfId="25289"/>
    <cellStyle name="Normal 2 12 8" xfId="25290"/>
    <cellStyle name="Normal 2 12 9" xfId="25291"/>
    <cellStyle name="Normal 2 13" xfId="25292"/>
    <cellStyle name="Normal 2 13 10" xfId="25293"/>
    <cellStyle name="Normal 2 13 11" xfId="25294"/>
    <cellStyle name="Normal 2 13 12" xfId="25295"/>
    <cellStyle name="Normal 2 13 13" xfId="25296"/>
    <cellStyle name="Normal 2 13 14" xfId="25297"/>
    <cellStyle name="Normal 2 13 15" xfId="25298"/>
    <cellStyle name="Normal 2 13 16" xfId="25299"/>
    <cellStyle name="Normal 2 13 17" xfId="25300"/>
    <cellStyle name="Normal 2 13 18" xfId="25301"/>
    <cellStyle name="Normal 2 13 19" xfId="25302"/>
    <cellStyle name="Normal 2 13 2" xfId="25303"/>
    <cellStyle name="Normal 2 13 20" xfId="25304"/>
    <cellStyle name="Normal 2 13 21" xfId="25305"/>
    <cellStyle name="Normal 2 13 22" xfId="25306"/>
    <cellStyle name="Normal 2 13 23" xfId="25307"/>
    <cellStyle name="Normal 2 13 24" xfId="25308"/>
    <cellStyle name="Normal 2 13 25" xfId="25309"/>
    <cellStyle name="Normal 2 13 26" xfId="25310"/>
    <cellStyle name="Normal 2 13 27" xfId="25311"/>
    <cellStyle name="Normal 2 13 28" xfId="25312"/>
    <cellStyle name="Normal 2 13 3" xfId="25313"/>
    <cellStyle name="Normal 2 13 4" xfId="25314"/>
    <cellStyle name="Normal 2 13 5" xfId="25315"/>
    <cellStyle name="Normal 2 13 6" xfId="25316"/>
    <cellStyle name="Normal 2 13 7" xfId="25317"/>
    <cellStyle name="Normal 2 13 8" xfId="25318"/>
    <cellStyle name="Normal 2 13 9" xfId="25319"/>
    <cellStyle name="Normal 2 14" xfId="25320"/>
    <cellStyle name="Normal 2 14 10" xfId="25321"/>
    <cellStyle name="Normal 2 14 11" xfId="25322"/>
    <cellStyle name="Normal 2 14 12" xfId="25323"/>
    <cellStyle name="Normal 2 14 13" xfId="25324"/>
    <cellStyle name="Normal 2 14 14" xfId="25325"/>
    <cellStyle name="Normal 2 14 15" xfId="25326"/>
    <cellStyle name="Normal 2 14 16" xfId="25327"/>
    <cellStyle name="Normal 2 14 17" xfId="25328"/>
    <cellStyle name="Normal 2 14 18" xfId="25329"/>
    <cellStyle name="Normal 2 14 19" xfId="25330"/>
    <cellStyle name="Normal 2 14 2" xfId="25331"/>
    <cellStyle name="Normal 2 14 20" xfId="25332"/>
    <cellStyle name="Normal 2 14 21" xfId="25333"/>
    <cellStyle name="Normal 2 14 22" xfId="25334"/>
    <cellStyle name="Normal 2 14 23" xfId="25335"/>
    <cellStyle name="Normal 2 14 24" xfId="25336"/>
    <cellStyle name="Normal 2 14 25" xfId="25337"/>
    <cellStyle name="Normal 2 14 26" xfId="25338"/>
    <cellStyle name="Normal 2 14 27" xfId="25339"/>
    <cellStyle name="Normal 2 14 28" xfId="25340"/>
    <cellStyle name="Normal 2 14 3" xfId="25341"/>
    <cellStyle name="Normal 2 14 4" xfId="25342"/>
    <cellStyle name="Normal 2 14 5" xfId="25343"/>
    <cellStyle name="Normal 2 14 6" xfId="25344"/>
    <cellStyle name="Normal 2 14 7" xfId="25345"/>
    <cellStyle name="Normal 2 14 8" xfId="25346"/>
    <cellStyle name="Normal 2 14 9" xfId="25347"/>
    <cellStyle name="Normal 2 15" xfId="25348"/>
    <cellStyle name="Normal 2 16" xfId="25349"/>
    <cellStyle name="Normal 2 17" xfId="25350"/>
    <cellStyle name="Normal 2 18" xfId="25351"/>
    <cellStyle name="Normal 2 19" xfId="25352"/>
    <cellStyle name="Normal 2 2" xfId="5"/>
    <cellStyle name="Normal 2 2 10" xfId="25353"/>
    <cellStyle name="Normal 2 2 100" xfId="25354"/>
    <cellStyle name="Normal 2 2 101" xfId="25355"/>
    <cellStyle name="Normal 2 2 102" xfId="25356"/>
    <cellStyle name="Normal 2 2 103" xfId="25357"/>
    <cellStyle name="Normal 2 2 104" xfId="25358"/>
    <cellStyle name="Normal 2 2 105" xfId="25359"/>
    <cellStyle name="Normal 2 2 106" xfId="25360"/>
    <cellStyle name="Normal 2 2 107" xfId="25361"/>
    <cellStyle name="Normal 2 2 108" xfId="25362"/>
    <cellStyle name="Normal 2 2 109" xfId="25363"/>
    <cellStyle name="Normal 2 2 11" xfId="25364"/>
    <cellStyle name="Normal 2 2 110" xfId="25365"/>
    <cellStyle name="Normal 2 2 111" xfId="25366"/>
    <cellStyle name="Normal 2 2 112" xfId="25367"/>
    <cellStyle name="Normal 2 2 12" xfId="25368"/>
    <cellStyle name="Normal 2 2 12 10" xfId="25369"/>
    <cellStyle name="Normal 2 2 12 11" xfId="25370"/>
    <cellStyle name="Normal 2 2 12 2" xfId="25371"/>
    <cellStyle name="Normal 2 2 12 2 10" xfId="25372"/>
    <cellStyle name="Normal 2 2 12 2 10 10" xfId="25373"/>
    <cellStyle name="Normal 2 2 12 2 10 11" xfId="25374"/>
    <cellStyle name="Normal 2 2 12 2 10 12" xfId="25375"/>
    <cellStyle name="Normal 2 2 12 2 10 13" xfId="25376"/>
    <cellStyle name="Normal 2 2 12 2 10 14" xfId="25377"/>
    <cellStyle name="Normal 2 2 12 2 10 15" xfId="25378"/>
    <cellStyle name="Normal 2 2 12 2 10 16" xfId="25379"/>
    <cellStyle name="Normal 2 2 12 2 10 17" xfId="25380"/>
    <cellStyle name="Normal 2 2 12 2 10 18" xfId="25381"/>
    <cellStyle name="Normal 2 2 12 2 10 19" xfId="25382"/>
    <cellStyle name="Normal 2 2 12 2 10 2" xfId="25383"/>
    <cellStyle name="Normal 2 2 12 2 10 20" xfId="25384"/>
    <cellStyle name="Normal 2 2 12 2 10 21" xfId="25385"/>
    <cellStyle name="Normal 2 2 12 2 10 22" xfId="25386"/>
    <cellStyle name="Normal 2 2 12 2 10 3" xfId="25387"/>
    <cellStyle name="Normal 2 2 12 2 10 4" xfId="25388"/>
    <cellStyle name="Normal 2 2 12 2 10 5" xfId="25389"/>
    <cellStyle name="Normal 2 2 12 2 10 6" xfId="25390"/>
    <cellStyle name="Normal 2 2 12 2 10 7" xfId="25391"/>
    <cellStyle name="Normal 2 2 12 2 10 8" xfId="25392"/>
    <cellStyle name="Normal 2 2 12 2 10 9" xfId="25393"/>
    <cellStyle name="Normal 2 2 12 2 11" xfId="25394"/>
    <cellStyle name="Normal 2 2 12 2 11 10" xfId="25395"/>
    <cellStyle name="Normal 2 2 12 2 11 11" xfId="25396"/>
    <cellStyle name="Normal 2 2 12 2 11 12" xfId="25397"/>
    <cellStyle name="Normal 2 2 12 2 11 13" xfId="25398"/>
    <cellStyle name="Normal 2 2 12 2 11 14" xfId="25399"/>
    <cellStyle name="Normal 2 2 12 2 11 15" xfId="25400"/>
    <cellStyle name="Normal 2 2 12 2 11 16" xfId="25401"/>
    <cellStyle name="Normal 2 2 12 2 11 17" xfId="25402"/>
    <cellStyle name="Normal 2 2 12 2 11 18" xfId="25403"/>
    <cellStyle name="Normal 2 2 12 2 11 19" xfId="25404"/>
    <cellStyle name="Normal 2 2 12 2 11 2" xfId="25405"/>
    <cellStyle name="Normal 2 2 12 2 11 20" xfId="25406"/>
    <cellStyle name="Normal 2 2 12 2 11 21" xfId="25407"/>
    <cellStyle name="Normal 2 2 12 2 11 22" xfId="25408"/>
    <cellStyle name="Normal 2 2 12 2 11 3" xfId="25409"/>
    <cellStyle name="Normal 2 2 12 2 11 4" xfId="25410"/>
    <cellStyle name="Normal 2 2 12 2 11 5" xfId="25411"/>
    <cellStyle name="Normal 2 2 12 2 11 6" xfId="25412"/>
    <cellStyle name="Normal 2 2 12 2 11 7" xfId="25413"/>
    <cellStyle name="Normal 2 2 12 2 11 8" xfId="25414"/>
    <cellStyle name="Normal 2 2 12 2 11 9" xfId="25415"/>
    <cellStyle name="Normal 2 2 12 2 12" xfId="25416"/>
    <cellStyle name="Normal 2 2 12 2 13" xfId="25417"/>
    <cellStyle name="Normal 2 2 12 2 14" xfId="25418"/>
    <cellStyle name="Normal 2 2 12 2 15" xfId="25419"/>
    <cellStyle name="Normal 2 2 12 2 16" xfId="25420"/>
    <cellStyle name="Normal 2 2 12 2 17" xfId="25421"/>
    <cellStyle name="Normal 2 2 12 2 18" xfId="25422"/>
    <cellStyle name="Normal 2 2 12 2 19" xfId="25423"/>
    <cellStyle name="Normal 2 2 12 2 2" xfId="25424"/>
    <cellStyle name="Normal 2 2 12 2 2 2" xfId="25425"/>
    <cellStyle name="Normal 2 2 12 2 2 2 10" xfId="25426"/>
    <cellStyle name="Normal 2 2 12 2 2 2 11" xfId="25427"/>
    <cellStyle name="Normal 2 2 12 2 2 2 12" xfId="25428"/>
    <cellStyle name="Normal 2 2 12 2 2 2 13" xfId="25429"/>
    <cellStyle name="Normal 2 2 12 2 2 2 14" xfId="25430"/>
    <cellStyle name="Normal 2 2 12 2 2 2 15" xfId="25431"/>
    <cellStyle name="Normal 2 2 12 2 2 2 16" xfId="25432"/>
    <cellStyle name="Normal 2 2 12 2 2 2 17" xfId="25433"/>
    <cellStyle name="Normal 2 2 12 2 2 2 18" xfId="25434"/>
    <cellStyle name="Normal 2 2 12 2 2 2 19" xfId="25435"/>
    <cellStyle name="Normal 2 2 12 2 2 2 2" xfId="25436"/>
    <cellStyle name="Normal 2 2 12 2 2 2 20" xfId="25437"/>
    <cellStyle name="Normal 2 2 12 2 2 2 21" xfId="25438"/>
    <cellStyle name="Normal 2 2 12 2 2 2 22" xfId="25439"/>
    <cellStyle name="Normal 2 2 12 2 2 2 3" xfId="25440"/>
    <cellStyle name="Normal 2 2 12 2 2 2 4" xfId="25441"/>
    <cellStyle name="Normal 2 2 12 2 2 2 5" xfId="25442"/>
    <cellStyle name="Normal 2 2 12 2 2 2 6" xfId="25443"/>
    <cellStyle name="Normal 2 2 12 2 2 2 7" xfId="25444"/>
    <cellStyle name="Normal 2 2 12 2 2 2 8" xfId="25445"/>
    <cellStyle name="Normal 2 2 12 2 2 2 9" xfId="25446"/>
    <cellStyle name="Normal 2 2 12 2 20" xfId="25447"/>
    <cellStyle name="Normal 2 2 12 2 21" xfId="25448"/>
    <cellStyle name="Normal 2 2 12 2 22" xfId="25449"/>
    <cellStyle name="Normal 2 2 12 2 23" xfId="25450"/>
    <cellStyle name="Normal 2 2 12 2 24" xfId="25451"/>
    <cellStyle name="Normal 2 2 12 2 25" xfId="25452"/>
    <cellStyle name="Normal 2 2 12 2 26" xfId="25453"/>
    <cellStyle name="Normal 2 2 12 2 27" xfId="25454"/>
    <cellStyle name="Normal 2 2 12 2 28" xfId="25455"/>
    <cellStyle name="Normal 2 2 12 2 29" xfId="25456"/>
    <cellStyle name="Normal 2 2 12 2 3" xfId="25457"/>
    <cellStyle name="Normal 2 2 12 2 3 10" xfId="25458"/>
    <cellStyle name="Normal 2 2 12 2 3 11" xfId="25459"/>
    <cellStyle name="Normal 2 2 12 2 3 12" xfId="25460"/>
    <cellStyle name="Normal 2 2 12 2 3 13" xfId="25461"/>
    <cellStyle name="Normal 2 2 12 2 3 14" xfId="25462"/>
    <cellStyle name="Normal 2 2 12 2 3 15" xfId="25463"/>
    <cellStyle name="Normal 2 2 12 2 3 16" xfId="25464"/>
    <cellStyle name="Normal 2 2 12 2 3 17" xfId="25465"/>
    <cellStyle name="Normal 2 2 12 2 3 18" xfId="25466"/>
    <cellStyle name="Normal 2 2 12 2 3 19" xfId="25467"/>
    <cellStyle name="Normal 2 2 12 2 3 2" xfId="25468"/>
    <cellStyle name="Normal 2 2 12 2 3 20" xfId="25469"/>
    <cellStyle name="Normal 2 2 12 2 3 21" xfId="25470"/>
    <cellStyle name="Normal 2 2 12 2 3 22" xfId="25471"/>
    <cellStyle name="Normal 2 2 12 2 3 3" xfId="25472"/>
    <cellStyle name="Normal 2 2 12 2 3 4" xfId="25473"/>
    <cellStyle name="Normal 2 2 12 2 3 5" xfId="25474"/>
    <cellStyle name="Normal 2 2 12 2 3 6" xfId="25475"/>
    <cellStyle name="Normal 2 2 12 2 3 7" xfId="25476"/>
    <cellStyle name="Normal 2 2 12 2 3 8" xfId="25477"/>
    <cellStyle name="Normal 2 2 12 2 3 9" xfId="25478"/>
    <cellStyle name="Normal 2 2 12 2 30" xfId="25479"/>
    <cellStyle name="Normal 2 2 12 2 31" xfId="25480"/>
    <cellStyle name="Normal 2 2 12 2 32" xfId="25481"/>
    <cellStyle name="Normal 2 2 12 2 4" xfId="25482"/>
    <cellStyle name="Normal 2 2 12 2 4 10" xfId="25483"/>
    <cellStyle name="Normal 2 2 12 2 4 11" xfId="25484"/>
    <cellStyle name="Normal 2 2 12 2 4 12" xfId="25485"/>
    <cellStyle name="Normal 2 2 12 2 4 13" xfId="25486"/>
    <cellStyle name="Normal 2 2 12 2 4 14" xfId="25487"/>
    <cellStyle name="Normal 2 2 12 2 4 15" xfId="25488"/>
    <cellStyle name="Normal 2 2 12 2 4 16" xfId="25489"/>
    <cellStyle name="Normal 2 2 12 2 4 17" xfId="25490"/>
    <cellStyle name="Normal 2 2 12 2 4 18" xfId="25491"/>
    <cellStyle name="Normal 2 2 12 2 4 19" xfId="25492"/>
    <cellStyle name="Normal 2 2 12 2 4 2" xfId="25493"/>
    <cellStyle name="Normal 2 2 12 2 4 20" xfId="25494"/>
    <cellStyle name="Normal 2 2 12 2 4 21" xfId="25495"/>
    <cellStyle name="Normal 2 2 12 2 4 22" xfId="25496"/>
    <cellStyle name="Normal 2 2 12 2 4 3" xfId="25497"/>
    <cellStyle name="Normal 2 2 12 2 4 4" xfId="25498"/>
    <cellStyle name="Normal 2 2 12 2 4 5" xfId="25499"/>
    <cellStyle name="Normal 2 2 12 2 4 6" xfId="25500"/>
    <cellStyle name="Normal 2 2 12 2 4 7" xfId="25501"/>
    <cellStyle name="Normal 2 2 12 2 4 8" xfId="25502"/>
    <cellStyle name="Normal 2 2 12 2 4 9" xfId="25503"/>
    <cellStyle name="Normal 2 2 12 2 5" xfId="25504"/>
    <cellStyle name="Normal 2 2 12 2 5 10" xfId="25505"/>
    <cellStyle name="Normal 2 2 12 2 5 11" xfId="25506"/>
    <cellStyle name="Normal 2 2 12 2 5 12" xfId="25507"/>
    <cellStyle name="Normal 2 2 12 2 5 13" xfId="25508"/>
    <cellStyle name="Normal 2 2 12 2 5 14" xfId="25509"/>
    <cellStyle name="Normal 2 2 12 2 5 15" xfId="25510"/>
    <cellStyle name="Normal 2 2 12 2 5 16" xfId="25511"/>
    <cellStyle name="Normal 2 2 12 2 5 17" xfId="25512"/>
    <cellStyle name="Normal 2 2 12 2 5 18" xfId="25513"/>
    <cellStyle name="Normal 2 2 12 2 5 19" xfId="25514"/>
    <cellStyle name="Normal 2 2 12 2 5 2" xfId="25515"/>
    <cellStyle name="Normal 2 2 12 2 5 20" xfId="25516"/>
    <cellStyle name="Normal 2 2 12 2 5 21" xfId="25517"/>
    <cellStyle name="Normal 2 2 12 2 5 22" xfId="25518"/>
    <cellStyle name="Normal 2 2 12 2 5 3" xfId="25519"/>
    <cellStyle name="Normal 2 2 12 2 5 4" xfId="25520"/>
    <cellStyle name="Normal 2 2 12 2 5 5" xfId="25521"/>
    <cellStyle name="Normal 2 2 12 2 5 6" xfId="25522"/>
    <cellStyle name="Normal 2 2 12 2 5 7" xfId="25523"/>
    <cellStyle name="Normal 2 2 12 2 5 8" xfId="25524"/>
    <cellStyle name="Normal 2 2 12 2 5 9" xfId="25525"/>
    <cellStyle name="Normal 2 2 12 2 6" xfId="25526"/>
    <cellStyle name="Normal 2 2 12 2 6 10" xfId="25527"/>
    <cellStyle name="Normal 2 2 12 2 6 11" xfId="25528"/>
    <cellStyle name="Normal 2 2 12 2 6 12" xfId="25529"/>
    <cellStyle name="Normal 2 2 12 2 6 13" xfId="25530"/>
    <cellStyle name="Normal 2 2 12 2 6 14" xfId="25531"/>
    <cellStyle name="Normal 2 2 12 2 6 15" xfId="25532"/>
    <cellStyle name="Normal 2 2 12 2 6 16" xfId="25533"/>
    <cellStyle name="Normal 2 2 12 2 6 17" xfId="25534"/>
    <cellStyle name="Normal 2 2 12 2 6 18" xfId="25535"/>
    <cellStyle name="Normal 2 2 12 2 6 19" xfId="25536"/>
    <cellStyle name="Normal 2 2 12 2 6 2" xfId="25537"/>
    <cellStyle name="Normal 2 2 12 2 6 20" xfId="25538"/>
    <cellStyle name="Normal 2 2 12 2 6 21" xfId="25539"/>
    <cellStyle name="Normal 2 2 12 2 6 22" xfId="25540"/>
    <cellStyle name="Normal 2 2 12 2 6 3" xfId="25541"/>
    <cellStyle name="Normal 2 2 12 2 6 4" xfId="25542"/>
    <cellStyle name="Normal 2 2 12 2 6 5" xfId="25543"/>
    <cellStyle name="Normal 2 2 12 2 6 6" xfId="25544"/>
    <cellStyle name="Normal 2 2 12 2 6 7" xfId="25545"/>
    <cellStyle name="Normal 2 2 12 2 6 8" xfId="25546"/>
    <cellStyle name="Normal 2 2 12 2 6 9" xfId="25547"/>
    <cellStyle name="Normal 2 2 12 2 7" xfId="25548"/>
    <cellStyle name="Normal 2 2 12 2 7 10" xfId="25549"/>
    <cellStyle name="Normal 2 2 12 2 7 11" xfId="25550"/>
    <cellStyle name="Normal 2 2 12 2 7 12" xfId="25551"/>
    <cellStyle name="Normal 2 2 12 2 7 13" xfId="25552"/>
    <cellStyle name="Normal 2 2 12 2 7 14" xfId="25553"/>
    <cellStyle name="Normal 2 2 12 2 7 15" xfId="25554"/>
    <cellStyle name="Normal 2 2 12 2 7 16" xfId="25555"/>
    <cellStyle name="Normal 2 2 12 2 7 17" xfId="25556"/>
    <cellStyle name="Normal 2 2 12 2 7 18" xfId="25557"/>
    <cellStyle name="Normal 2 2 12 2 7 19" xfId="25558"/>
    <cellStyle name="Normal 2 2 12 2 7 2" xfId="25559"/>
    <cellStyle name="Normal 2 2 12 2 7 20" xfId="25560"/>
    <cellStyle name="Normal 2 2 12 2 7 21" xfId="25561"/>
    <cellStyle name="Normal 2 2 12 2 7 22" xfId="25562"/>
    <cellStyle name="Normal 2 2 12 2 7 3" xfId="25563"/>
    <cellStyle name="Normal 2 2 12 2 7 4" xfId="25564"/>
    <cellStyle name="Normal 2 2 12 2 7 5" xfId="25565"/>
    <cellStyle name="Normal 2 2 12 2 7 6" xfId="25566"/>
    <cellStyle name="Normal 2 2 12 2 7 7" xfId="25567"/>
    <cellStyle name="Normal 2 2 12 2 7 8" xfId="25568"/>
    <cellStyle name="Normal 2 2 12 2 7 9" xfId="25569"/>
    <cellStyle name="Normal 2 2 12 2 8" xfId="25570"/>
    <cellStyle name="Normal 2 2 12 2 8 10" xfId="25571"/>
    <cellStyle name="Normal 2 2 12 2 8 11" xfId="25572"/>
    <cellStyle name="Normal 2 2 12 2 8 12" xfId="25573"/>
    <cellStyle name="Normal 2 2 12 2 8 13" xfId="25574"/>
    <cellStyle name="Normal 2 2 12 2 8 14" xfId="25575"/>
    <cellStyle name="Normal 2 2 12 2 8 15" xfId="25576"/>
    <cellStyle name="Normal 2 2 12 2 8 16" xfId="25577"/>
    <cellStyle name="Normal 2 2 12 2 8 17" xfId="25578"/>
    <cellStyle name="Normal 2 2 12 2 8 18" xfId="25579"/>
    <cellStyle name="Normal 2 2 12 2 8 19" xfId="25580"/>
    <cellStyle name="Normal 2 2 12 2 8 2" xfId="25581"/>
    <cellStyle name="Normal 2 2 12 2 8 20" xfId="25582"/>
    <cellStyle name="Normal 2 2 12 2 8 21" xfId="25583"/>
    <cellStyle name="Normal 2 2 12 2 8 22" xfId="25584"/>
    <cellStyle name="Normal 2 2 12 2 8 3" xfId="25585"/>
    <cellStyle name="Normal 2 2 12 2 8 4" xfId="25586"/>
    <cellStyle name="Normal 2 2 12 2 8 5" xfId="25587"/>
    <cellStyle name="Normal 2 2 12 2 8 6" xfId="25588"/>
    <cellStyle name="Normal 2 2 12 2 8 7" xfId="25589"/>
    <cellStyle name="Normal 2 2 12 2 8 8" xfId="25590"/>
    <cellStyle name="Normal 2 2 12 2 8 9" xfId="25591"/>
    <cellStyle name="Normal 2 2 12 2 9" xfId="25592"/>
    <cellStyle name="Normal 2 2 12 2 9 10" xfId="25593"/>
    <cellStyle name="Normal 2 2 12 2 9 11" xfId="25594"/>
    <cellStyle name="Normal 2 2 12 2 9 12" xfId="25595"/>
    <cellStyle name="Normal 2 2 12 2 9 13" xfId="25596"/>
    <cellStyle name="Normal 2 2 12 2 9 14" xfId="25597"/>
    <cellStyle name="Normal 2 2 12 2 9 15" xfId="25598"/>
    <cellStyle name="Normal 2 2 12 2 9 16" xfId="25599"/>
    <cellStyle name="Normal 2 2 12 2 9 17" xfId="25600"/>
    <cellStyle name="Normal 2 2 12 2 9 18" xfId="25601"/>
    <cellStyle name="Normal 2 2 12 2 9 19" xfId="25602"/>
    <cellStyle name="Normal 2 2 12 2 9 2" xfId="25603"/>
    <cellStyle name="Normal 2 2 12 2 9 20" xfId="25604"/>
    <cellStyle name="Normal 2 2 12 2 9 21" xfId="25605"/>
    <cellStyle name="Normal 2 2 12 2 9 22" xfId="25606"/>
    <cellStyle name="Normal 2 2 12 2 9 3" xfId="25607"/>
    <cellStyle name="Normal 2 2 12 2 9 4" xfId="25608"/>
    <cellStyle name="Normal 2 2 12 2 9 5" xfId="25609"/>
    <cellStyle name="Normal 2 2 12 2 9 6" xfId="25610"/>
    <cellStyle name="Normal 2 2 12 2 9 7" xfId="25611"/>
    <cellStyle name="Normal 2 2 12 2 9 8" xfId="25612"/>
    <cellStyle name="Normal 2 2 12 2 9 9" xfId="25613"/>
    <cellStyle name="Normal 2 2 12 3" xfId="25614"/>
    <cellStyle name="Normal 2 2 12 3 10" xfId="25615"/>
    <cellStyle name="Normal 2 2 12 3 11" xfId="25616"/>
    <cellStyle name="Normal 2 2 12 3 12" xfId="25617"/>
    <cellStyle name="Normal 2 2 12 3 13" xfId="25618"/>
    <cellStyle name="Normal 2 2 12 3 14" xfId="25619"/>
    <cellStyle name="Normal 2 2 12 3 15" xfId="25620"/>
    <cellStyle name="Normal 2 2 12 3 16" xfId="25621"/>
    <cellStyle name="Normal 2 2 12 3 17" xfId="25622"/>
    <cellStyle name="Normal 2 2 12 3 18" xfId="25623"/>
    <cellStyle name="Normal 2 2 12 3 19" xfId="25624"/>
    <cellStyle name="Normal 2 2 12 3 2" xfId="25625"/>
    <cellStyle name="Normal 2 2 12 3 20" xfId="25626"/>
    <cellStyle name="Normal 2 2 12 3 21" xfId="25627"/>
    <cellStyle name="Normal 2 2 12 3 22" xfId="25628"/>
    <cellStyle name="Normal 2 2 12 3 23" xfId="25629"/>
    <cellStyle name="Normal 2 2 12 3 3" xfId="25630"/>
    <cellStyle name="Normal 2 2 12 3 4" xfId="25631"/>
    <cellStyle name="Normal 2 2 12 3 5" xfId="25632"/>
    <cellStyle name="Normal 2 2 12 3 6" xfId="25633"/>
    <cellStyle name="Normal 2 2 12 3 7" xfId="25634"/>
    <cellStyle name="Normal 2 2 12 3 8" xfId="25635"/>
    <cellStyle name="Normal 2 2 12 3 9" xfId="25636"/>
    <cellStyle name="Normal 2 2 12 4" xfId="25637"/>
    <cellStyle name="Normal 2 2 12 5" xfId="25638"/>
    <cellStyle name="Normal 2 2 12 6" xfId="25639"/>
    <cellStyle name="Normal 2 2 12 7" xfId="25640"/>
    <cellStyle name="Normal 2 2 12 8" xfId="25641"/>
    <cellStyle name="Normal 2 2 12 9" xfId="25642"/>
    <cellStyle name="Normal 2 2 13" xfId="25643"/>
    <cellStyle name="Normal 2 2 13 10" xfId="25644"/>
    <cellStyle name="Normal 2 2 13 11" xfId="25645"/>
    <cellStyle name="Normal 2 2 13 12" xfId="25646"/>
    <cellStyle name="Normal 2 2 13 13" xfId="25647"/>
    <cellStyle name="Normal 2 2 13 14" xfId="25648"/>
    <cellStyle name="Normal 2 2 13 15" xfId="25649"/>
    <cellStyle name="Normal 2 2 13 16" xfId="25650"/>
    <cellStyle name="Normal 2 2 13 17" xfId="25651"/>
    <cellStyle name="Normal 2 2 13 18" xfId="25652"/>
    <cellStyle name="Normal 2 2 13 19" xfId="25653"/>
    <cellStyle name="Normal 2 2 13 2" xfId="25654"/>
    <cellStyle name="Normal 2 2 13 20" xfId="25655"/>
    <cellStyle name="Normal 2 2 13 21" xfId="25656"/>
    <cellStyle name="Normal 2 2 13 22" xfId="25657"/>
    <cellStyle name="Normal 2 2 13 3" xfId="25658"/>
    <cellStyle name="Normal 2 2 13 4" xfId="25659"/>
    <cellStyle name="Normal 2 2 13 5" xfId="25660"/>
    <cellStyle name="Normal 2 2 13 6" xfId="25661"/>
    <cellStyle name="Normal 2 2 13 7" xfId="25662"/>
    <cellStyle name="Normal 2 2 13 8" xfId="25663"/>
    <cellStyle name="Normal 2 2 13 9" xfId="25664"/>
    <cellStyle name="Normal 2 2 14" xfId="25665"/>
    <cellStyle name="Normal 2 2 14 10" xfId="25666"/>
    <cellStyle name="Normal 2 2 14 11" xfId="25667"/>
    <cellStyle name="Normal 2 2 14 12" xfId="25668"/>
    <cellStyle name="Normal 2 2 14 13" xfId="25669"/>
    <cellStyle name="Normal 2 2 14 14" xfId="25670"/>
    <cellStyle name="Normal 2 2 14 15" xfId="25671"/>
    <cellStyle name="Normal 2 2 14 16" xfId="25672"/>
    <cellStyle name="Normal 2 2 14 17" xfId="25673"/>
    <cellStyle name="Normal 2 2 14 18" xfId="25674"/>
    <cellStyle name="Normal 2 2 14 19" xfId="25675"/>
    <cellStyle name="Normal 2 2 14 2" xfId="25676"/>
    <cellStyle name="Normal 2 2 14 20" xfId="25677"/>
    <cellStyle name="Normal 2 2 14 21" xfId="25678"/>
    <cellStyle name="Normal 2 2 14 22" xfId="25679"/>
    <cellStyle name="Normal 2 2 14 3" xfId="25680"/>
    <cellStyle name="Normal 2 2 14 4" xfId="25681"/>
    <cellStyle name="Normal 2 2 14 5" xfId="25682"/>
    <cellStyle name="Normal 2 2 14 6" xfId="25683"/>
    <cellStyle name="Normal 2 2 14 7" xfId="25684"/>
    <cellStyle name="Normal 2 2 14 8" xfId="25685"/>
    <cellStyle name="Normal 2 2 14 9" xfId="25686"/>
    <cellStyle name="Normal 2 2 15" xfId="25687"/>
    <cellStyle name="Normal 2 2 15 10" xfId="25688"/>
    <cellStyle name="Normal 2 2 15 11" xfId="25689"/>
    <cellStyle name="Normal 2 2 15 12" xfId="25690"/>
    <cellStyle name="Normal 2 2 15 13" xfId="25691"/>
    <cellStyle name="Normal 2 2 15 14" xfId="25692"/>
    <cellStyle name="Normal 2 2 15 15" xfId="25693"/>
    <cellStyle name="Normal 2 2 15 16" xfId="25694"/>
    <cellStyle name="Normal 2 2 15 17" xfId="25695"/>
    <cellStyle name="Normal 2 2 15 18" xfId="25696"/>
    <cellStyle name="Normal 2 2 15 19" xfId="25697"/>
    <cellStyle name="Normal 2 2 15 2" xfId="25698"/>
    <cellStyle name="Normal 2 2 15 20" xfId="25699"/>
    <cellStyle name="Normal 2 2 15 21" xfId="25700"/>
    <cellStyle name="Normal 2 2 15 22" xfId="25701"/>
    <cellStyle name="Normal 2 2 15 3" xfId="25702"/>
    <cellStyle name="Normal 2 2 15 4" xfId="25703"/>
    <cellStyle name="Normal 2 2 15 5" xfId="25704"/>
    <cellStyle name="Normal 2 2 15 6" xfId="25705"/>
    <cellStyle name="Normal 2 2 15 7" xfId="25706"/>
    <cellStyle name="Normal 2 2 15 8" xfId="25707"/>
    <cellStyle name="Normal 2 2 15 9" xfId="25708"/>
    <cellStyle name="Normal 2 2 16" xfId="25709"/>
    <cellStyle name="Normal 2 2 16 10" xfId="25710"/>
    <cellStyle name="Normal 2 2 16 11" xfId="25711"/>
    <cellStyle name="Normal 2 2 16 12" xfId="25712"/>
    <cellStyle name="Normal 2 2 16 13" xfId="25713"/>
    <cellStyle name="Normal 2 2 16 14" xfId="25714"/>
    <cellStyle name="Normal 2 2 16 15" xfId="25715"/>
    <cellStyle name="Normal 2 2 16 16" xfId="25716"/>
    <cellStyle name="Normal 2 2 16 17" xfId="25717"/>
    <cellStyle name="Normal 2 2 16 18" xfId="25718"/>
    <cellStyle name="Normal 2 2 16 19" xfId="25719"/>
    <cellStyle name="Normal 2 2 16 2" xfId="25720"/>
    <cellStyle name="Normal 2 2 16 20" xfId="25721"/>
    <cellStyle name="Normal 2 2 16 21" xfId="25722"/>
    <cellStyle name="Normal 2 2 16 22" xfId="25723"/>
    <cellStyle name="Normal 2 2 16 3" xfId="25724"/>
    <cellStyle name="Normal 2 2 16 4" xfId="25725"/>
    <cellStyle name="Normal 2 2 16 5" xfId="25726"/>
    <cellStyle name="Normal 2 2 16 6" xfId="25727"/>
    <cellStyle name="Normal 2 2 16 7" xfId="25728"/>
    <cellStyle name="Normal 2 2 16 8" xfId="25729"/>
    <cellStyle name="Normal 2 2 16 9" xfId="25730"/>
    <cellStyle name="Normal 2 2 17" xfId="25731"/>
    <cellStyle name="Normal 2 2 17 10" xfId="25732"/>
    <cellStyle name="Normal 2 2 17 11" xfId="25733"/>
    <cellStyle name="Normal 2 2 17 12" xfId="25734"/>
    <cellStyle name="Normal 2 2 17 13" xfId="25735"/>
    <cellStyle name="Normal 2 2 17 14" xfId="25736"/>
    <cellStyle name="Normal 2 2 17 15" xfId="25737"/>
    <cellStyle name="Normal 2 2 17 16" xfId="25738"/>
    <cellStyle name="Normal 2 2 17 17" xfId="25739"/>
    <cellStyle name="Normal 2 2 17 18" xfId="25740"/>
    <cellStyle name="Normal 2 2 17 19" xfId="25741"/>
    <cellStyle name="Normal 2 2 17 2" xfId="25742"/>
    <cellStyle name="Normal 2 2 17 20" xfId="25743"/>
    <cellStyle name="Normal 2 2 17 21" xfId="25744"/>
    <cellStyle name="Normal 2 2 17 22" xfId="25745"/>
    <cellStyle name="Normal 2 2 17 3" xfId="25746"/>
    <cellStyle name="Normal 2 2 17 4" xfId="25747"/>
    <cellStyle name="Normal 2 2 17 5" xfId="25748"/>
    <cellStyle name="Normal 2 2 17 6" xfId="25749"/>
    <cellStyle name="Normal 2 2 17 7" xfId="25750"/>
    <cellStyle name="Normal 2 2 17 8" xfId="25751"/>
    <cellStyle name="Normal 2 2 17 9" xfId="25752"/>
    <cellStyle name="Normal 2 2 18" xfId="25753"/>
    <cellStyle name="Normal 2 2 18 10" xfId="25754"/>
    <cellStyle name="Normal 2 2 18 11" xfId="25755"/>
    <cellStyle name="Normal 2 2 18 12" xfId="25756"/>
    <cellStyle name="Normal 2 2 18 13" xfId="25757"/>
    <cellStyle name="Normal 2 2 18 14" xfId="25758"/>
    <cellStyle name="Normal 2 2 18 15" xfId="25759"/>
    <cellStyle name="Normal 2 2 18 16" xfId="25760"/>
    <cellStyle name="Normal 2 2 18 17" xfId="25761"/>
    <cellStyle name="Normal 2 2 18 18" xfId="25762"/>
    <cellStyle name="Normal 2 2 18 19" xfId="25763"/>
    <cellStyle name="Normal 2 2 18 2" xfId="25764"/>
    <cellStyle name="Normal 2 2 18 20" xfId="25765"/>
    <cellStyle name="Normal 2 2 18 21" xfId="25766"/>
    <cellStyle name="Normal 2 2 18 22" xfId="25767"/>
    <cellStyle name="Normal 2 2 18 3" xfId="25768"/>
    <cellStyle name="Normal 2 2 18 4" xfId="25769"/>
    <cellStyle name="Normal 2 2 18 5" xfId="25770"/>
    <cellStyle name="Normal 2 2 18 6" xfId="25771"/>
    <cellStyle name="Normal 2 2 18 7" xfId="25772"/>
    <cellStyle name="Normal 2 2 18 8" xfId="25773"/>
    <cellStyle name="Normal 2 2 18 9" xfId="25774"/>
    <cellStyle name="Normal 2 2 19" xfId="25775"/>
    <cellStyle name="Normal 2 2 19 10" xfId="25776"/>
    <cellStyle name="Normal 2 2 19 11" xfId="25777"/>
    <cellStyle name="Normal 2 2 19 12" xfId="25778"/>
    <cellStyle name="Normal 2 2 19 13" xfId="25779"/>
    <cellStyle name="Normal 2 2 19 14" xfId="25780"/>
    <cellStyle name="Normal 2 2 19 15" xfId="25781"/>
    <cellStyle name="Normal 2 2 19 16" xfId="25782"/>
    <cellStyle name="Normal 2 2 19 17" xfId="25783"/>
    <cellStyle name="Normal 2 2 19 18" xfId="25784"/>
    <cellStyle name="Normal 2 2 19 19" xfId="25785"/>
    <cellStyle name="Normal 2 2 19 2" xfId="25786"/>
    <cellStyle name="Normal 2 2 19 20" xfId="25787"/>
    <cellStyle name="Normal 2 2 19 21" xfId="25788"/>
    <cellStyle name="Normal 2 2 19 22" xfId="25789"/>
    <cellStyle name="Normal 2 2 19 3" xfId="25790"/>
    <cellStyle name="Normal 2 2 19 4" xfId="25791"/>
    <cellStyle name="Normal 2 2 19 5" xfId="25792"/>
    <cellStyle name="Normal 2 2 19 6" xfId="25793"/>
    <cellStyle name="Normal 2 2 19 7" xfId="25794"/>
    <cellStyle name="Normal 2 2 19 8" xfId="25795"/>
    <cellStyle name="Normal 2 2 19 9" xfId="25796"/>
    <cellStyle name="Normal 2 2 2" xfId="25797"/>
    <cellStyle name="Normal 2 2 2 10" xfId="25798"/>
    <cellStyle name="Normal 2 2 2 10 10" xfId="25799"/>
    <cellStyle name="Normal 2 2 2 10 11" xfId="25800"/>
    <cellStyle name="Normal 2 2 2 10 12" xfId="25801"/>
    <cellStyle name="Normal 2 2 2 10 13" xfId="25802"/>
    <cellStyle name="Normal 2 2 2 10 14" xfId="25803"/>
    <cellStyle name="Normal 2 2 2 10 15" xfId="25804"/>
    <cellStyle name="Normal 2 2 2 10 16" xfId="25805"/>
    <cellStyle name="Normal 2 2 2 10 17" xfId="25806"/>
    <cellStyle name="Normal 2 2 2 10 18" xfId="25807"/>
    <cellStyle name="Normal 2 2 2 10 19" xfId="25808"/>
    <cellStyle name="Normal 2 2 2 10 2" xfId="25809"/>
    <cellStyle name="Normal 2 2 2 10 20" xfId="25810"/>
    <cellStyle name="Normal 2 2 2 10 21" xfId="25811"/>
    <cellStyle name="Normal 2 2 2 10 22" xfId="25812"/>
    <cellStyle name="Normal 2 2 2 10 3" xfId="25813"/>
    <cellStyle name="Normal 2 2 2 10 4" xfId="25814"/>
    <cellStyle name="Normal 2 2 2 10 5" xfId="25815"/>
    <cellStyle name="Normal 2 2 2 10 6" xfId="25816"/>
    <cellStyle name="Normal 2 2 2 10 7" xfId="25817"/>
    <cellStyle name="Normal 2 2 2 10 8" xfId="25818"/>
    <cellStyle name="Normal 2 2 2 10 9" xfId="25819"/>
    <cellStyle name="Normal 2 2 2 11" xfId="25820"/>
    <cellStyle name="Normal 2 2 2 11 10" xfId="25821"/>
    <cellStyle name="Normal 2 2 2 11 11" xfId="25822"/>
    <cellStyle name="Normal 2 2 2 11 12" xfId="25823"/>
    <cellStyle name="Normal 2 2 2 11 13" xfId="25824"/>
    <cellStyle name="Normal 2 2 2 11 14" xfId="25825"/>
    <cellStyle name="Normal 2 2 2 11 15" xfId="25826"/>
    <cellStyle name="Normal 2 2 2 11 16" xfId="25827"/>
    <cellStyle name="Normal 2 2 2 11 17" xfId="25828"/>
    <cellStyle name="Normal 2 2 2 11 18" xfId="25829"/>
    <cellStyle name="Normal 2 2 2 11 19" xfId="25830"/>
    <cellStyle name="Normal 2 2 2 11 2" xfId="25831"/>
    <cellStyle name="Normal 2 2 2 11 20" xfId="25832"/>
    <cellStyle name="Normal 2 2 2 11 21" xfId="25833"/>
    <cellStyle name="Normal 2 2 2 11 22" xfId="25834"/>
    <cellStyle name="Normal 2 2 2 11 3" xfId="25835"/>
    <cellStyle name="Normal 2 2 2 11 4" xfId="25836"/>
    <cellStyle name="Normal 2 2 2 11 5" xfId="25837"/>
    <cellStyle name="Normal 2 2 2 11 6" xfId="25838"/>
    <cellStyle name="Normal 2 2 2 11 7" xfId="25839"/>
    <cellStyle name="Normal 2 2 2 11 8" xfId="25840"/>
    <cellStyle name="Normal 2 2 2 11 9" xfId="25841"/>
    <cellStyle name="Normal 2 2 2 12" xfId="25842"/>
    <cellStyle name="Normal 2 2 2 12 10" xfId="25843"/>
    <cellStyle name="Normal 2 2 2 12 10 10" xfId="25844"/>
    <cellStyle name="Normal 2 2 2 12 10 11" xfId="25845"/>
    <cellStyle name="Normal 2 2 2 12 10 12" xfId="25846"/>
    <cellStyle name="Normal 2 2 2 12 10 13" xfId="25847"/>
    <cellStyle name="Normal 2 2 2 12 10 14" xfId="25848"/>
    <cellStyle name="Normal 2 2 2 12 10 15" xfId="25849"/>
    <cellStyle name="Normal 2 2 2 12 10 16" xfId="25850"/>
    <cellStyle name="Normal 2 2 2 12 10 17" xfId="25851"/>
    <cellStyle name="Normal 2 2 2 12 10 18" xfId="25852"/>
    <cellStyle name="Normal 2 2 2 12 10 19" xfId="25853"/>
    <cellStyle name="Normal 2 2 2 12 10 2" xfId="25854"/>
    <cellStyle name="Normal 2 2 2 12 10 20" xfId="25855"/>
    <cellStyle name="Normal 2 2 2 12 10 21" xfId="25856"/>
    <cellStyle name="Normal 2 2 2 12 10 22" xfId="25857"/>
    <cellStyle name="Normal 2 2 2 12 10 3" xfId="25858"/>
    <cellStyle name="Normal 2 2 2 12 10 4" xfId="25859"/>
    <cellStyle name="Normal 2 2 2 12 10 5" xfId="25860"/>
    <cellStyle name="Normal 2 2 2 12 10 6" xfId="25861"/>
    <cellStyle name="Normal 2 2 2 12 10 7" xfId="25862"/>
    <cellStyle name="Normal 2 2 2 12 10 8" xfId="25863"/>
    <cellStyle name="Normal 2 2 2 12 10 9" xfId="25864"/>
    <cellStyle name="Normal 2 2 2 12 11" xfId="25865"/>
    <cellStyle name="Normal 2 2 2 12 11 10" xfId="25866"/>
    <cellStyle name="Normal 2 2 2 12 11 11" xfId="25867"/>
    <cellStyle name="Normal 2 2 2 12 11 12" xfId="25868"/>
    <cellStyle name="Normal 2 2 2 12 11 13" xfId="25869"/>
    <cellStyle name="Normal 2 2 2 12 11 14" xfId="25870"/>
    <cellStyle name="Normal 2 2 2 12 11 15" xfId="25871"/>
    <cellStyle name="Normal 2 2 2 12 11 16" xfId="25872"/>
    <cellStyle name="Normal 2 2 2 12 11 17" xfId="25873"/>
    <cellStyle name="Normal 2 2 2 12 11 18" xfId="25874"/>
    <cellStyle name="Normal 2 2 2 12 11 19" xfId="25875"/>
    <cellStyle name="Normal 2 2 2 12 11 2" xfId="25876"/>
    <cellStyle name="Normal 2 2 2 12 11 20" xfId="25877"/>
    <cellStyle name="Normal 2 2 2 12 11 21" xfId="25878"/>
    <cellStyle name="Normal 2 2 2 12 11 22" xfId="25879"/>
    <cellStyle name="Normal 2 2 2 12 11 3" xfId="25880"/>
    <cellStyle name="Normal 2 2 2 12 11 4" xfId="25881"/>
    <cellStyle name="Normal 2 2 2 12 11 5" xfId="25882"/>
    <cellStyle name="Normal 2 2 2 12 11 6" xfId="25883"/>
    <cellStyle name="Normal 2 2 2 12 11 7" xfId="25884"/>
    <cellStyle name="Normal 2 2 2 12 11 8" xfId="25885"/>
    <cellStyle name="Normal 2 2 2 12 11 9" xfId="25886"/>
    <cellStyle name="Normal 2 2 2 12 12" xfId="25887"/>
    <cellStyle name="Normal 2 2 2 12 13" xfId="25888"/>
    <cellStyle name="Normal 2 2 2 12 14" xfId="25889"/>
    <cellStyle name="Normal 2 2 2 12 15" xfId="25890"/>
    <cellStyle name="Normal 2 2 2 12 16" xfId="25891"/>
    <cellStyle name="Normal 2 2 2 12 17" xfId="25892"/>
    <cellStyle name="Normal 2 2 2 12 18" xfId="25893"/>
    <cellStyle name="Normal 2 2 2 12 19" xfId="25894"/>
    <cellStyle name="Normal 2 2 2 12 2" xfId="25895"/>
    <cellStyle name="Normal 2 2 2 12 2 10" xfId="25896"/>
    <cellStyle name="Normal 2 2 2 12 2 11" xfId="25897"/>
    <cellStyle name="Normal 2 2 2 12 2 2" xfId="25898"/>
    <cellStyle name="Normal 2 2 2 12 2 2 10" xfId="25899"/>
    <cellStyle name="Normal 2 2 2 12 2 2 11" xfId="25900"/>
    <cellStyle name="Normal 2 2 2 12 2 2 12" xfId="25901"/>
    <cellStyle name="Normal 2 2 2 12 2 2 13" xfId="25902"/>
    <cellStyle name="Normal 2 2 2 12 2 2 14" xfId="25903"/>
    <cellStyle name="Normal 2 2 2 12 2 2 15" xfId="25904"/>
    <cellStyle name="Normal 2 2 2 12 2 2 16" xfId="25905"/>
    <cellStyle name="Normal 2 2 2 12 2 2 17" xfId="25906"/>
    <cellStyle name="Normal 2 2 2 12 2 2 18" xfId="25907"/>
    <cellStyle name="Normal 2 2 2 12 2 2 19" xfId="25908"/>
    <cellStyle name="Normal 2 2 2 12 2 2 2" xfId="25909"/>
    <cellStyle name="Normal 2 2 2 12 2 2 20" xfId="25910"/>
    <cellStyle name="Normal 2 2 2 12 2 2 21" xfId="25911"/>
    <cellStyle name="Normal 2 2 2 12 2 2 22" xfId="25912"/>
    <cellStyle name="Normal 2 2 2 12 2 2 23" xfId="25913"/>
    <cellStyle name="Normal 2 2 2 12 2 2 3" xfId="25914"/>
    <cellStyle name="Normal 2 2 2 12 2 2 4" xfId="25915"/>
    <cellStyle name="Normal 2 2 2 12 2 2 5" xfId="25916"/>
    <cellStyle name="Normal 2 2 2 12 2 2 6" xfId="25917"/>
    <cellStyle name="Normal 2 2 2 12 2 2 7" xfId="25918"/>
    <cellStyle name="Normal 2 2 2 12 2 2 8" xfId="25919"/>
    <cellStyle name="Normal 2 2 2 12 2 2 9" xfId="25920"/>
    <cellStyle name="Normal 2 2 2 12 2 3" xfId="25921"/>
    <cellStyle name="Normal 2 2 2 12 2 4" xfId="25922"/>
    <cellStyle name="Normal 2 2 2 12 2 5" xfId="25923"/>
    <cellStyle name="Normal 2 2 2 12 2 6" xfId="25924"/>
    <cellStyle name="Normal 2 2 2 12 2 7" xfId="25925"/>
    <cellStyle name="Normal 2 2 2 12 2 8" xfId="25926"/>
    <cellStyle name="Normal 2 2 2 12 2 9" xfId="25927"/>
    <cellStyle name="Normal 2 2 2 12 20" xfId="25928"/>
    <cellStyle name="Normal 2 2 2 12 21" xfId="25929"/>
    <cellStyle name="Normal 2 2 2 12 22" xfId="25930"/>
    <cellStyle name="Normal 2 2 2 12 23" xfId="25931"/>
    <cellStyle name="Normal 2 2 2 12 24" xfId="25932"/>
    <cellStyle name="Normal 2 2 2 12 25" xfId="25933"/>
    <cellStyle name="Normal 2 2 2 12 26" xfId="25934"/>
    <cellStyle name="Normal 2 2 2 12 27" xfId="25935"/>
    <cellStyle name="Normal 2 2 2 12 28" xfId="25936"/>
    <cellStyle name="Normal 2 2 2 12 29" xfId="25937"/>
    <cellStyle name="Normal 2 2 2 12 3" xfId="25938"/>
    <cellStyle name="Normal 2 2 2 12 3 2" xfId="25939"/>
    <cellStyle name="Normal 2 2 2 12 3 2 10" xfId="25940"/>
    <cellStyle name="Normal 2 2 2 12 3 2 11" xfId="25941"/>
    <cellStyle name="Normal 2 2 2 12 3 2 12" xfId="25942"/>
    <cellStyle name="Normal 2 2 2 12 3 2 13" xfId="25943"/>
    <cellStyle name="Normal 2 2 2 12 3 2 14" xfId="25944"/>
    <cellStyle name="Normal 2 2 2 12 3 2 15" xfId="25945"/>
    <cellStyle name="Normal 2 2 2 12 3 2 16" xfId="25946"/>
    <cellStyle name="Normal 2 2 2 12 3 2 17" xfId="25947"/>
    <cellStyle name="Normal 2 2 2 12 3 2 18" xfId="25948"/>
    <cellStyle name="Normal 2 2 2 12 3 2 19" xfId="25949"/>
    <cellStyle name="Normal 2 2 2 12 3 2 2" xfId="25950"/>
    <cellStyle name="Normal 2 2 2 12 3 2 20" xfId="25951"/>
    <cellStyle name="Normal 2 2 2 12 3 2 21" xfId="25952"/>
    <cellStyle name="Normal 2 2 2 12 3 2 22" xfId="25953"/>
    <cellStyle name="Normal 2 2 2 12 3 2 3" xfId="25954"/>
    <cellStyle name="Normal 2 2 2 12 3 2 4" xfId="25955"/>
    <cellStyle name="Normal 2 2 2 12 3 2 5" xfId="25956"/>
    <cellStyle name="Normal 2 2 2 12 3 2 6" xfId="25957"/>
    <cellStyle name="Normal 2 2 2 12 3 2 7" xfId="25958"/>
    <cellStyle name="Normal 2 2 2 12 3 2 8" xfId="25959"/>
    <cellStyle name="Normal 2 2 2 12 3 2 9" xfId="25960"/>
    <cellStyle name="Normal 2 2 2 12 30" xfId="25961"/>
    <cellStyle name="Normal 2 2 2 12 31" xfId="25962"/>
    <cellStyle name="Normal 2 2 2 12 32" xfId="25963"/>
    <cellStyle name="Normal 2 2 2 12 4" xfId="25964"/>
    <cellStyle name="Normal 2 2 2 12 4 10" xfId="25965"/>
    <cellStyle name="Normal 2 2 2 12 4 11" xfId="25966"/>
    <cellStyle name="Normal 2 2 2 12 4 12" xfId="25967"/>
    <cellStyle name="Normal 2 2 2 12 4 13" xfId="25968"/>
    <cellStyle name="Normal 2 2 2 12 4 14" xfId="25969"/>
    <cellStyle name="Normal 2 2 2 12 4 15" xfId="25970"/>
    <cellStyle name="Normal 2 2 2 12 4 16" xfId="25971"/>
    <cellStyle name="Normal 2 2 2 12 4 17" xfId="25972"/>
    <cellStyle name="Normal 2 2 2 12 4 18" xfId="25973"/>
    <cellStyle name="Normal 2 2 2 12 4 19" xfId="25974"/>
    <cellStyle name="Normal 2 2 2 12 4 2" xfId="25975"/>
    <cellStyle name="Normal 2 2 2 12 4 20" xfId="25976"/>
    <cellStyle name="Normal 2 2 2 12 4 21" xfId="25977"/>
    <cellStyle name="Normal 2 2 2 12 4 22" xfId="25978"/>
    <cellStyle name="Normal 2 2 2 12 4 3" xfId="25979"/>
    <cellStyle name="Normal 2 2 2 12 4 4" xfId="25980"/>
    <cellStyle name="Normal 2 2 2 12 4 5" xfId="25981"/>
    <cellStyle name="Normal 2 2 2 12 4 6" xfId="25982"/>
    <cellStyle name="Normal 2 2 2 12 4 7" xfId="25983"/>
    <cellStyle name="Normal 2 2 2 12 4 8" xfId="25984"/>
    <cellStyle name="Normal 2 2 2 12 4 9" xfId="25985"/>
    <cellStyle name="Normal 2 2 2 12 5" xfId="25986"/>
    <cellStyle name="Normal 2 2 2 12 5 10" xfId="25987"/>
    <cellStyle name="Normal 2 2 2 12 5 11" xfId="25988"/>
    <cellStyle name="Normal 2 2 2 12 5 12" xfId="25989"/>
    <cellStyle name="Normal 2 2 2 12 5 13" xfId="25990"/>
    <cellStyle name="Normal 2 2 2 12 5 14" xfId="25991"/>
    <cellStyle name="Normal 2 2 2 12 5 15" xfId="25992"/>
    <cellStyle name="Normal 2 2 2 12 5 16" xfId="25993"/>
    <cellStyle name="Normal 2 2 2 12 5 17" xfId="25994"/>
    <cellStyle name="Normal 2 2 2 12 5 18" xfId="25995"/>
    <cellStyle name="Normal 2 2 2 12 5 19" xfId="25996"/>
    <cellStyle name="Normal 2 2 2 12 5 2" xfId="25997"/>
    <cellStyle name="Normal 2 2 2 12 5 20" xfId="25998"/>
    <cellStyle name="Normal 2 2 2 12 5 21" xfId="25999"/>
    <cellStyle name="Normal 2 2 2 12 5 22" xfId="26000"/>
    <cellStyle name="Normal 2 2 2 12 5 3" xfId="26001"/>
    <cellStyle name="Normal 2 2 2 12 5 4" xfId="26002"/>
    <cellStyle name="Normal 2 2 2 12 5 5" xfId="26003"/>
    <cellStyle name="Normal 2 2 2 12 5 6" xfId="26004"/>
    <cellStyle name="Normal 2 2 2 12 5 7" xfId="26005"/>
    <cellStyle name="Normal 2 2 2 12 5 8" xfId="26006"/>
    <cellStyle name="Normal 2 2 2 12 5 9" xfId="26007"/>
    <cellStyle name="Normal 2 2 2 12 6" xfId="26008"/>
    <cellStyle name="Normal 2 2 2 12 6 10" xfId="26009"/>
    <cellStyle name="Normal 2 2 2 12 6 11" xfId="26010"/>
    <cellStyle name="Normal 2 2 2 12 6 12" xfId="26011"/>
    <cellStyle name="Normal 2 2 2 12 6 13" xfId="26012"/>
    <cellStyle name="Normal 2 2 2 12 6 14" xfId="26013"/>
    <cellStyle name="Normal 2 2 2 12 6 15" xfId="26014"/>
    <cellStyle name="Normal 2 2 2 12 6 16" xfId="26015"/>
    <cellStyle name="Normal 2 2 2 12 6 17" xfId="26016"/>
    <cellStyle name="Normal 2 2 2 12 6 18" xfId="26017"/>
    <cellStyle name="Normal 2 2 2 12 6 19" xfId="26018"/>
    <cellStyle name="Normal 2 2 2 12 6 2" xfId="26019"/>
    <cellStyle name="Normal 2 2 2 12 6 20" xfId="26020"/>
    <cellStyle name="Normal 2 2 2 12 6 21" xfId="26021"/>
    <cellStyle name="Normal 2 2 2 12 6 22" xfId="26022"/>
    <cellStyle name="Normal 2 2 2 12 6 3" xfId="26023"/>
    <cellStyle name="Normal 2 2 2 12 6 4" xfId="26024"/>
    <cellStyle name="Normal 2 2 2 12 6 5" xfId="26025"/>
    <cellStyle name="Normal 2 2 2 12 6 6" xfId="26026"/>
    <cellStyle name="Normal 2 2 2 12 6 7" xfId="26027"/>
    <cellStyle name="Normal 2 2 2 12 6 8" xfId="26028"/>
    <cellStyle name="Normal 2 2 2 12 6 9" xfId="26029"/>
    <cellStyle name="Normal 2 2 2 12 7" xfId="26030"/>
    <cellStyle name="Normal 2 2 2 12 7 10" xfId="26031"/>
    <cellStyle name="Normal 2 2 2 12 7 11" xfId="26032"/>
    <cellStyle name="Normal 2 2 2 12 7 12" xfId="26033"/>
    <cellStyle name="Normal 2 2 2 12 7 13" xfId="26034"/>
    <cellStyle name="Normal 2 2 2 12 7 14" xfId="26035"/>
    <cellStyle name="Normal 2 2 2 12 7 15" xfId="26036"/>
    <cellStyle name="Normal 2 2 2 12 7 16" xfId="26037"/>
    <cellStyle name="Normal 2 2 2 12 7 17" xfId="26038"/>
    <cellStyle name="Normal 2 2 2 12 7 18" xfId="26039"/>
    <cellStyle name="Normal 2 2 2 12 7 19" xfId="26040"/>
    <cellStyle name="Normal 2 2 2 12 7 2" xfId="26041"/>
    <cellStyle name="Normal 2 2 2 12 7 20" xfId="26042"/>
    <cellStyle name="Normal 2 2 2 12 7 21" xfId="26043"/>
    <cellStyle name="Normal 2 2 2 12 7 22" xfId="26044"/>
    <cellStyle name="Normal 2 2 2 12 7 3" xfId="26045"/>
    <cellStyle name="Normal 2 2 2 12 7 4" xfId="26046"/>
    <cellStyle name="Normal 2 2 2 12 7 5" xfId="26047"/>
    <cellStyle name="Normal 2 2 2 12 7 6" xfId="26048"/>
    <cellStyle name="Normal 2 2 2 12 7 7" xfId="26049"/>
    <cellStyle name="Normal 2 2 2 12 7 8" xfId="26050"/>
    <cellStyle name="Normal 2 2 2 12 7 9" xfId="26051"/>
    <cellStyle name="Normal 2 2 2 12 8" xfId="26052"/>
    <cellStyle name="Normal 2 2 2 12 8 10" xfId="26053"/>
    <cellStyle name="Normal 2 2 2 12 8 11" xfId="26054"/>
    <cellStyle name="Normal 2 2 2 12 8 12" xfId="26055"/>
    <cellStyle name="Normal 2 2 2 12 8 13" xfId="26056"/>
    <cellStyle name="Normal 2 2 2 12 8 14" xfId="26057"/>
    <cellStyle name="Normal 2 2 2 12 8 15" xfId="26058"/>
    <cellStyle name="Normal 2 2 2 12 8 16" xfId="26059"/>
    <cellStyle name="Normal 2 2 2 12 8 17" xfId="26060"/>
    <cellStyle name="Normal 2 2 2 12 8 18" xfId="26061"/>
    <cellStyle name="Normal 2 2 2 12 8 19" xfId="26062"/>
    <cellStyle name="Normal 2 2 2 12 8 2" xfId="26063"/>
    <cellStyle name="Normal 2 2 2 12 8 20" xfId="26064"/>
    <cellStyle name="Normal 2 2 2 12 8 21" xfId="26065"/>
    <cellStyle name="Normal 2 2 2 12 8 22" xfId="26066"/>
    <cellStyle name="Normal 2 2 2 12 8 3" xfId="26067"/>
    <cellStyle name="Normal 2 2 2 12 8 4" xfId="26068"/>
    <cellStyle name="Normal 2 2 2 12 8 5" xfId="26069"/>
    <cellStyle name="Normal 2 2 2 12 8 6" xfId="26070"/>
    <cellStyle name="Normal 2 2 2 12 8 7" xfId="26071"/>
    <cellStyle name="Normal 2 2 2 12 8 8" xfId="26072"/>
    <cellStyle name="Normal 2 2 2 12 8 9" xfId="26073"/>
    <cellStyle name="Normal 2 2 2 12 9" xfId="26074"/>
    <cellStyle name="Normal 2 2 2 12 9 10" xfId="26075"/>
    <cellStyle name="Normal 2 2 2 12 9 11" xfId="26076"/>
    <cellStyle name="Normal 2 2 2 12 9 12" xfId="26077"/>
    <cellStyle name="Normal 2 2 2 12 9 13" xfId="26078"/>
    <cellStyle name="Normal 2 2 2 12 9 14" xfId="26079"/>
    <cellStyle name="Normal 2 2 2 12 9 15" xfId="26080"/>
    <cellStyle name="Normal 2 2 2 12 9 16" xfId="26081"/>
    <cellStyle name="Normal 2 2 2 12 9 17" xfId="26082"/>
    <cellStyle name="Normal 2 2 2 12 9 18" xfId="26083"/>
    <cellStyle name="Normal 2 2 2 12 9 19" xfId="26084"/>
    <cellStyle name="Normal 2 2 2 12 9 2" xfId="26085"/>
    <cellStyle name="Normal 2 2 2 12 9 20" xfId="26086"/>
    <cellStyle name="Normal 2 2 2 12 9 21" xfId="26087"/>
    <cellStyle name="Normal 2 2 2 12 9 22" xfId="26088"/>
    <cellStyle name="Normal 2 2 2 12 9 3" xfId="26089"/>
    <cellStyle name="Normal 2 2 2 12 9 4" xfId="26090"/>
    <cellStyle name="Normal 2 2 2 12 9 5" xfId="26091"/>
    <cellStyle name="Normal 2 2 2 12 9 6" xfId="26092"/>
    <cellStyle name="Normal 2 2 2 12 9 7" xfId="26093"/>
    <cellStyle name="Normal 2 2 2 12 9 8" xfId="26094"/>
    <cellStyle name="Normal 2 2 2 12 9 9" xfId="26095"/>
    <cellStyle name="Normal 2 2 2 13" xfId="26096"/>
    <cellStyle name="Normal 2 2 2 14" xfId="26097"/>
    <cellStyle name="Normal 2 2 2 15" xfId="26098"/>
    <cellStyle name="Normal 2 2 2 16" xfId="26099"/>
    <cellStyle name="Normal 2 2 2 17" xfId="26100"/>
    <cellStyle name="Normal 2 2 2 18" xfId="26101"/>
    <cellStyle name="Normal 2 2 2 19" xfId="26102"/>
    <cellStyle name="Normal 2 2 2 2" xfId="26103"/>
    <cellStyle name="Normal 2 2 2 2 10" xfId="26104"/>
    <cellStyle name="Normal 2 2 2 2 100" xfId="26105"/>
    <cellStyle name="Normal 2 2 2 2 101" xfId="26106"/>
    <cellStyle name="Normal 2 2 2 2 102" xfId="26107"/>
    <cellStyle name="Normal 2 2 2 2 103" xfId="26108"/>
    <cellStyle name="Normal 2 2 2 2 104" xfId="26109"/>
    <cellStyle name="Normal 2 2 2 2 105" xfId="26110"/>
    <cellStyle name="Normal 2 2 2 2 106" xfId="26111"/>
    <cellStyle name="Normal 2 2 2 2 107" xfId="26112"/>
    <cellStyle name="Normal 2 2 2 2 108" xfId="26113"/>
    <cellStyle name="Normal 2 2 2 2 109" xfId="26114"/>
    <cellStyle name="Normal 2 2 2 2 11" xfId="26115"/>
    <cellStyle name="Normal 2 2 2 2 11 10" xfId="26116"/>
    <cellStyle name="Normal 2 2 2 2 11 11" xfId="26117"/>
    <cellStyle name="Normal 2 2 2 2 11 2" xfId="26118"/>
    <cellStyle name="Normal 2 2 2 2 11 2 10" xfId="26119"/>
    <cellStyle name="Normal 2 2 2 2 11 2 10 10" xfId="26120"/>
    <cellStyle name="Normal 2 2 2 2 11 2 10 11" xfId="26121"/>
    <cellStyle name="Normal 2 2 2 2 11 2 10 12" xfId="26122"/>
    <cellStyle name="Normal 2 2 2 2 11 2 10 13" xfId="26123"/>
    <cellStyle name="Normal 2 2 2 2 11 2 10 14" xfId="26124"/>
    <cellStyle name="Normal 2 2 2 2 11 2 10 15" xfId="26125"/>
    <cellStyle name="Normal 2 2 2 2 11 2 10 16" xfId="26126"/>
    <cellStyle name="Normal 2 2 2 2 11 2 10 17" xfId="26127"/>
    <cellStyle name="Normal 2 2 2 2 11 2 10 18" xfId="26128"/>
    <cellStyle name="Normal 2 2 2 2 11 2 10 19" xfId="26129"/>
    <cellStyle name="Normal 2 2 2 2 11 2 10 2" xfId="26130"/>
    <cellStyle name="Normal 2 2 2 2 11 2 10 20" xfId="26131"/>
    <cellStyle name="Normal 2 2 2 2 11 2 10 21" xfId="26132"/>
    <cellStyle name="Normal 2 2 2 2 11 2 10 22" xfId="26133"/>
    <cellStyle name="Normal 2 2 2 2 11 2 10 3" xfId="26134"/>
    <cellStyle name="Normal 2 2 2 2 11 2 10 4" xfId="26135"/>
    <cellStyle name="Normal 2 2 2 2 11 2 10 5" xfId="26136"/>
    <cellStyle name="Normal 2 2 2 2 11 2 10 6" xfId="26137"/>
    <cellStyle name="Normal 2 2 2 2 11 2 10 7" xfId="26138"/>
    <cellStyle name="Normal 2 2 2 2 11 2 10 8" xfId="26139"/>
    <cellStyle name="Normal 2 2 2 2 11 2 10 9" xfId="26140"/>
    <cellStyle name="Normal 2 2 2 2 11 2 11" xfId="26141"/>
    <cellStyle name="Normal 2 2 2 2 11 2 11 10" xfId="26142"/>
    <cellStyle name="Normal 2 2 2 2 11 2 11 11" xfId="26143"/>
    <cellStyle name="Normal 2 2 2 2 11 2 11 12" xfId="26144"/>
    <cellStyle name="Normal 2 2 2 2 11 2 11 13" xfId="26145"/>
    <cellStyle name="Normal 2 2 2 2 11 2 11 14" xfId="26146"/>
    <cellStyle name="Normal 2 2 2 2 11 2 11 15" xfId="26147"/>
    <cellStyle name="Normal 2 2 2 2 11 2 11 16" xfId="26148"/>
    <cellStyle name="Normal 2 2 2 2 11 2 11 17" xfId="26149"/>
    <cellStyle name="Normal 2 2 2 2 11 2 11 18" xfId="26150"/>
    <cellStyle name="Normal 2 2 2 2 11 2 11 19" xfId="26151"/>
    <cellStyle name="Normal 2 2 2 2 11 2 11 2" xfId="26152"/>
    <cellStyle name="Normal 2 2 2 2 11 2 11 20" xfId="26153"/>
    <cellStyle name="Normal 2 2 2 2 11 2 11 21" xfId="26154"/>
    <cellStyle name="Normal 2 2 2 2 11 2 11 22" xfId="26155"/>
    <cellStyle name="Normal 2 2 2 2 11 2 11 3" xfId="26156"/>
    <cellStyle name="Normal 2 2 2 2 11 2 11 4" xfId="26157"/>
    <cellStyle name="Normal 2 2 2 2 11 2 11 5" xfId="26158"/>
    <cellStyle name="Normal 2 2 2 2 11 2 11 6" xfId="26159"/>
    <cellStyle name="Normal 2 2 2 2 11 2 11 7" xfId="26160"/>
    <cellStyle name="Normal 2 2 2 2 11 2 11 8" xfId="26161"/>
    <cellStyle name="Normal 2 2 2 2 11 2 11 9" xfId="26162"/>
    <cellStyle name="Normal 2 2 2 2 11 2 12" xfId="26163"/>
    <cellStyle name="Normal 2 2 2 2 11 2 13" xfId="26164"/>
    <cellStyle name="Normal 2 2 2 2 11 2 14" xfId="26165"/>
    <cellStyle name="Normal 2 2 2 2 11 2 15" xfId="26166"/>
    <cellStyle name="Normal 2 2 2 2 11 2 16" xfId="26167"/>
    <cellStyle name="Normal 2 2 2 2 11 2 17" xfId="26168"/>
    <cellStyle name="Normal 2 2 2 2 11 2 18" xfId="26169"/>
    <cellStyle name="Normal 2 2 2 2 11 2 19" xfId="26170"/>
    <cellStyle name="Normal 2 2 2 2 11 2 2" xfId="26171"/>
    <cellStyle name="Normal 2 2 2 2 11 2 2 2" xfId="26172"/>
    <cellStyle name="Normal 2 2 2 2 11 2 2 2 10" xfId="26173"/>
    <cellStyle name="Normal 2 2 2 2 11 2 2 2 11" xfId="26174"/>
    <cellStyle name="Normal 2 2 2 2 11 2 2 2 12" xfId="26175"/>
    <cellStyle name="Normal 2 2 2 2 11 2 2 2 13" xfId="26176"/>
    <cellStyle name="Normal 2 2 2 2 11 2 2 2 14" xfId="26177"/>
    <cellStyle name="Normal 2 2 2 2 11 2 2 2 15" xfId="26178"/>
    <cellStyle name="Normal 2 2 2 2 11 2 2 2 16" xfId="26179"/>
    <cellStyle name="Normal 2 2 2 2 11 2 2 2 17" xfId="26180"/>
    <cellStyle name="Normal 2 2 2 2 11 2 2 2 18" xfId="26181"/>
    <cellStyle name="Normal 2 2 2 2 11 2 2 2 19" xfId="26182"/>
    <cellStyle name="Normal 2 2 2 2 11 2 2 2 2" xfId="26183"/>
    <cellStyle name="Normal 2 2 2 2 11 2 2 2 20" xfId="26184"/>
    <cellStyle name="Normal 2 2 2 2 11 2 2 2 21" xfId="26185"/>
    <cellStyle name="Normal 2 2 2 2 11 2 2 2 22" xfId="26186"/>
    <cellStyle name="Normal 2 2 2 2 11 2 2 2 3" xfId="26187"/>
    <cellStyle name="Normal 2 2 2 2 11 2 2 2 4" xfId="26188"/>
    <cellStyle name="Normal 2 2 2 2 11 2 2 2 5" xfId="26189"/>
    <cellStyle name="Normal 2 2 2 2 11 2 2 2 6" xfId="26190"/>
    <cellStyle name="Normal 2 2 2 2 11 2 2 2 7" xfId="26191"/>
    <cellStyle name="Normal 2 2 2 2 11 2 2 2 8" xfId="26192"/>
    <cellStyle name="Normal 2 2 2 2 11 2 2 2 9" xfId="26193"/>
    <cellStyle name="Normal 2 2 2 2 11 2 20" xfId="26194"/>
    <cellStyle name="Normal 2 2 2 2 11 2 21" xfId="26195"/>
    <cellStyle name="Normal 2 2 2 2 11 2 22" xfId="26196"/>
    <cellStyle name="Normal 2 2 2 2 11 2 23" xfId="26197"/>
    <cellStyle name="Normal 2 2 2 2 11 2 24" xfId="26198"/>
    <cellStyle name="Normal 2 2 2 2 11 2 25" xfId="26199"/>
    <cellStyle name="Normal 2 2 2 2 11 2 26" xfId="26200"/>
    <cellStyle name="Normal 2 2 2 2 11 2 27" xfId="26201"/>
    <cellStyle name="Normal 2 2 2 2 11 2 28" xfId="26202"/>
    <cellStyle name="Normal 2 2 2 2 11 2 29" xfId="26203"/>
    <cellStyle name="Normal 2 2 2 2 11 2 3" xfId="26204"/>
    <cellStyle name="Normal 2 2 2 2 11 2 3 10" xfId="26205"/>
    <cellStyle name="Normal 2 2 2 2 11 2 3 11" xfId="26206"/>
    <cellStyle name="Normal 2 2 2 2 11 2 3 12" xfId="26207"/>
    <cellStyle name="Normal 2 2 2 2 11 2 3 13" xfId="26208"/>
    <cellStyle name="Normal 2 2 2 2 11 2 3 14" xfId="26209"/>
    <cellStyle name="Normal 2 2 2 2 11 2 3 15" xfId="26210"/>
    <cellStyle name="Normal 2 2 2 2 11 2 3 16" xfId="26211"/>
    <cellStyle name="Normal 2 2 2 2 11 2 3 17" xfId="26212"/>
    <cellStyle name="Normal 2 2 2 2 11 2 3 18" xfId="26213"/>
    <cellStyle name="Normal 2 2 2 2 11 2 3 19" xfId="26214"/>
    <cellStyle name="Normal 2 2 2 2 11 2 3 2" xfId="26215"/>
    <cellStyle name="Normal 2 2 2 2 11 2 3 20" xfId="26216"/>
    <cellStyle name="Normal 2 2 2 2 11 2 3 21" xfId="26217"/>
    <cellStyle name="Normal 2 2 2 2 11 2 3 22" xfId="26218"/>
    <cellStyle name="Normal 2 2 2 2 11 2 3 3" xfId="26219"/>
    <cellStyle name="Normal 2 2 2 2 11 2 3 4" xfId="26220"/>
    <cellStyle name="Normal 2 2 2 2 11 2 3 5" xfId="26221"/>
    <cellStyle name="Normal 2 2 2 2 11 2 3 6" xfId="26222"/>
    <cellStyle name="Normal 2 2 2 2 11 2 3 7" xfId="26223"/>
    <cellStyle name="Normal 2 2 2 2 11 2 3 8" xfId="26224"/>
    <cellStyle name="Normal 2 2 2 2 11 2 3 9" xfId="26225"/>
    <cellStyle name="Normal 2 2 2 2 11 2 30" xfId="26226"/>
    <cellStyle name="Normal 2 2 2 2 11 2 31" xfId="26227"/>
    <cellStyle name="Normal 2 2 2 2 11 2 32" xfId="26228"/>
    <cellStyle name="Normal 2 2 2 2 11 2 4" xfId="26229"/>
    <cellStyle name="Normal 2 2 2 2 11 2 4 10" xfId="26230"/>
    <cellStyle name="Normal 2 2 2 2 11 2 4 11" xfId="26231"/>
    <cellStyle name="Normal 2 2 2 2 11 2 4 12" xfId="26232"/>
    <cellStyle name="Normal 2 2 2 2 11 2 4 13" xfId="26233"/>
    <cellStyle name="Normal 2 2 2 2 11 2 4 14" xfId="26234"/>
    <cellStyle name="Normal 2 2 2 2 11 2 4 15" xfId="26235"/>
    <cellStyle name="Normal 2 2 2 2 11 2 4 16" xfId="26236"/>
    <cellStyle name="Normal 2 2 2 2 11 2 4 17" xfId="26237"/>
    <cellStyle name="Normal 2 2 2 2 11 2 4 18" xfId="26238"/>
    <cellStyle name="Normal 2 2 2 2 11 2 4 19" xfId="26239"/>
    <cellStyle name="Normal 2 2 2 2 11 2 4 2" xfId="26240"/>
    <cellStyle name="Normal 2 2 2 2 11 2 4 20" xfId="26241"/>
    <cellStyle name="Normal 2 2 2 2 11 2 4 21" xfId="26242"/>
    <cellStyle name="Normal 2 2 2 2 11 2 4 22" xfId="26243"/>
    <cellStyle name="Normal 2 2 2 2 11 2 4 3" xfId="26244"/>
    <cellStyle name="Normal 2 2 2 2 11 2 4 4" xfId="26245"/>
    <cellStyle name="Normal 2 2 2 2 11 2 4 5" xfId="26246"/>
    <cellStyle name="Normal 2 2 2 2 11 2 4 6" xfId="26247"/>
    <cellStyle name="Normal 2 2 2 2 11 2 4 7" xfId="26248"/>
    <cellStyle name="Normal 2 2 2 2 11 2 4 8" xfId="26249"/>
    <cellStyle name="Normal 2 2 2 2 11 2 4 9" xfId="26250"/>
    <cellStyle name="Normal 2 2 2 2 11 2 5" xfId="26251"/>
    <cellStyle name="Normal 2 2 2 2 11 2 5 10" xfId="26252"/>
    <cellStyle name="Normal 2 2 2 2 11 2 5 11" xfId="26253"/>
    <cellStyle name="Normal 2 2 2 2 11 2 5 12" xfId="26254"/>
    <cellStyle name="Normal 2 2 2 2 11 2 5 13" xfId="26255"/>
    <cellStyle name="Normal 2 2 2 2 11 2 5 14" xfId="26256"/>
    <cellStyle name="Normal 2 2 2 2 11 2 5 15" xfId="26257"/>
    <cellStyle name="Normal 2 2 2 2 11 2 5 16" xfId="26258"/>
    <cellStyle name="Normal 2 2 2 2 11 2 5 17" xfId="26259"/>
    <cellStyle name="Normal 2 2 2 2 11 2 5 18" xfId="26260"/>
    <cellStyle name="Normal 2 2 2 2 11 2 5 19" xfId="26261"/>
    <cellStyle name="Normal 2 2 2 2 11 2 5 2" xfId="26262"/>
    <cellStyle name="Normal 2 2 2 2 11 2 5 20" xfId="26263"/>
    <cellStyle name="Normal 2 2 2 2 11 2 5 21" xfId="26264"/>
    <cellStyle name="Normal 2 2 2 2 11 2 5 22" xfId="26265"/>
    <cellStyle name="Normal 2 2 2 2 11 2 5 3" xfId="26266"/>
    <cellStyle name="Normal 2 2 2 2 11 2 5 4" xfId="26267"/>
    <cellStyle name="Normal 2 2 2 2 11 2 5 5" xfId="26268"/>
    <cellStyle name="Normal 2 2 2 2 11 2 5 6" xfId="26269"/>
    <cellStyle name="Normal 2 2 2 2 11 2 5 7" xfId="26270"/>
    <cellStyle name="Normal 2 2 2 2 11 2 5 8" xfId="26271"/>
    <cellStyle name="Normal 2 2 2 2 11 2 5 9" xfId="26272"/>
    <cellStyle name="Normal 2 2 2 2 11 2 6" xfId="26273"/>
    <cellStyle name="Normal 2 2 2 2 11 2 6 10" xfId="26274"/>
    <cellStyle name="Normal 2 2 2 2 11 2 6 11" xfId="26275"/>
    <cellStyle name="Normal 2 2 2 2 11 2 6 12" xfId="26276"/>
    <cellStyle name="Normal 2 2 2 2 11 2 6 13" xfId="26277"/>
    <cellStyle name="Normal 2 2 2 2 11 2 6 14" xfId="26278"/>
    <cellStyle name="Normal 2 2 2 2 11 2 6 15" xfId="26279"/>
    <cellStyle name="Normal 2 2 2 2 11 2 6 16" xfId="26280"/>
    <cellStyle name="Normal 2 2 2 2 11 2 6 17" xfId="26281"/>
    <cellStyle name="Normal 2 2 2 2 11 2 6 18" xfId="26282"/>
    <cellStyle name="Normal 2 2 2 2 11 2 6 19" xfId="26283"/>
    <cellStyle name="Normal 2 2 2 2 11 2 6 2" xfId="26284"/>
    <cellStyle name="Normal 2 2 2 2 11 2 6 20" xfId="26285"/>
    <cellStyle name="Normal 2 2 2 2 11 2 6 21" xfId="26286"/>
    <cellStyle name="Normal 2 2 2 2 11 2 6 22" xfId="26287"/>
    <cellStyle name="Normal 2 2 2 2 11 2 6 3" xfId="26288"/>
    <cellStyle name="Normal 2 2 2 2 11 2 6 4" xfId="26289"/>
    <cellStyle name="Normal 2 2 2 2 11 2 6 5" xfId="26290"/>
    <cellStyle name="Normal 2 2 2 2 11 2 6 6" xfId="26291"/>
    <cellStyle name="Normal 2 2 2 2 11 2 6 7" xfId="26292"/>
    <cellStyle name="Normal 2 2 2 2 11 2 6 8" xfId="26293"/>
    <cellStyle name="Normal 2 2 2 2 11 2 6 9" xfId="26294"/>
    <cellStyle name="Normal 2 2 2 2 11 2 7" xfId="26295"/>
    <cellStyle name="Normal 2 2 2 2 11 2 7 10" xfId="26296"/>
    <cellStyle name="Normal 2 2 2 2 11 2 7 11" xfId="26297"/>
    <cellStyle name="Normal 2 2 2 2 11 2 7 12" xfId="26298"/>
    <cellStyle name="Normal 2 2 2 2 11 2 7 13" xfId="26299"/>
    <cellStyle name="Normal 2 2 2 2 11 2 7 14" xfId="26300"/>
    <cellStyle name="Normal 2 2 2 2 11 2 7 15" xfId="26301"/>
    <cellStyle name="Normal 2 2 2 2 11 2 7 16" xfId="26302"/>
    <cellStyle name="Normal 2 2 2 2 11 2 7 17" xfId="26303"/>
    <cellStyle name="Normal 2 2 2 2 11 2 7 18" xfId="26304"/>
    <cellStyle name="Normal 2 2 2 2 11 2 7 19" xfId="26305"/>
    <cellStyle name="Normal 2 2 2 2 11 2 7 2" xfId="26306"/>
    <cellStyle name="Normal 2 2 2 2 11 2 7 20" xfId="26307"/>
    <cellStyle name="Normal 2 2 2 2 11 2 7 21" xfId="26308"/>
    <cellStyle name="Normal 2 2 2 2 11 2 7 22" xfId="26309"/>
    <cellStyle name="Normal 2 2 2 2 11 2 7 3" xfId="26310"/>
    <cellStyle name="Normal 2 2 2 2 11 2 7 4" xfId="26311"/>
    <cellStyle name="Normal 2 2 2 2 11 2 7 5" xfId="26312"/>
    <cellStyle name="Normal 2 2 2 2 11 2 7 6" xfId="26313"/>
    <cellStyle name="Normal 2 2 2 2 11 2 7 7" xfId="26314"/>
    <cellStyle name="Normal 2 2 2 2 11 2 7 8" xfId="26315"/>
    <cellStyle name="Normal 2 2 2 2 11 2 7 9" xfId="26316"/>
    <cellStyle name="Normal 2 2 2 2 11 2 8" xfId="26317"/>
    <cellStyle name="Normal 2 2 2 2 11 2 8 10" xfId="26318"/>
    <cellStyle name="Normal 2 2 2 2 11 2 8 11" xfId="26319"/>
    <cellStyle name="Normal 2 2 2 2 11 2 8 12" xfId="26320"/>
    <cellStyle name="Normal 2 2 2 2 11 2 8 13" xfId="26321"/>
    <cellStyle name="Normal 2 2 2 2 11 2 8 14" xfId="26322"/>
    <cellStyle name="Normal 2 2 2 2 11 2 8 15" xfId="26323"/>
    <cellStyle name="Normal 2 2 2 2 11 2 8 16" xfId="26324"/>
    <cellStyle name="Normal 2 2 2 2 11 2 8 17" xfId="26325"/>
    <cellStyle name="Normal 2 2 2 2 11 2 8 18" xfId="26326"/>
    <cellStyle name="Normal 2 2 2 2 11 2 8 19" xfId="26327"/>
    <cellStyle name="Normal 2 2 2 2 11 2 8 2" xfId="26328"/>
    <cellStyle name="Normal 2 2 2 2 11 2 8 20" xfId="26329"/>
    <cellStyle name="Normal 2 2 2 2 11 2 8 21" xfId="26330"/>
    <cellStyle name="Normal 2 2 2 2 11 2 8 22" xfId="26331"/>
    <cellStyle name="Normal 2 2 2 2 11 2 8 3" xfId="26332"/>
    <cellStyle name="Normal 2 2 2 2 11 2 8 4" xfId="26333"/>
    <cellStyle name="Normal 2 2 2 2 11 2 8 5" xfId="26334"/>
    <cellStyle name="Normal 2 2 2 2 11 2 8 6" xfId="26335"/>
    <cellStyle name="Normal 2 2 2 2 11 2 8 7" xfId="26336"/>
    <cellStyle name="Normal 2 2 2 2 11 2 8 8" xfId="26337"/>
    <cellStyle name="Normal 2 2 2 2 11 2 8 9" xfId="26338"/>
    <cellStyle name="Normal 2 2 2 2 11 2 9" xfId="26339"/>
    <cellStyle name="Normal 2 2 2 2 11 2 9 10" xfId="26340"/>
    <cellStyle name="Normal 2 2 2 2 11 2 9 11" xfId="26341"/>
    <cellStyle name="Normal 2 2 2 2 11 2 9 12" xfId="26342"/>
    <cellStyle name="Normal 2 2 2 2 11 2 9 13" xfId="26343"/>
    <cellStyle name="Normal 2 2 2 2 11 2 9 14" xfId="26344"/>
    <cellStyle name="Normal 2 2 2 2 11 2 9 15" xfId="26345"/>
    <cellStyle name="Normal 2 2 2 2 11 2 9 16" xfId="26346"/>
    <cellStyle name="Normal 2 2 2 2 11 2 9 17" xfId="26347"/>
    <cellStyle name="Normal 2 2 2 2 11 2 9 18" xfId="26348"/>
    <cellStyle name="Normal 2 2 2 2 11 2 9 19" xfId="26349"/>
    <cellStyle name="Normal 2 2 2 2 11 2 9 2" xfId="26350"/>
    <cellStyle name="Normal 2 2 2 2 11 2 9 20" xfId="26351"/>
    <cellStyle name="Normal 2 2 2 2 11 2 9 21" xfId="26352"/>
    <cellStyle name="Normal 2 2 2 2 11 2 9 22" xfId="26353"/>
    <cellStyle name="Normal 2 2 2 2 11 2 9 3" xfId="26354"/>
    <cellStyle name="Normal 2 2 2 2 11 2 9 4" xfId="26355"/>
    <cellStyle name="Normal 2 2 2 2 11 2 9 5" xfId="26356"/>
    <cellStyle name="Normal 2 2 2 2 11 2 9 6" xfId="26357"/>
    <cellStyle name="Normal 2 2 2 2 11 2 9 7" xfId="26358"/>
    <cellStyle name="Normal 2 2 2 2 11 2 9 8" xfId="26359"/>
    <cellStyle name="Normal 2 2 2 2 11 2 9 9" xfId="26360"/>
    <cellStyle name="Normal 2 2 2 2 11 3" xfId="26361"/>
    <cellStyle name="Normal 2 2 2 2 11 3 10" xfId="26362"/>
    <cellStyle name="Normal 2 2 2 2 11 3 11" xfId="26363"/>
    <cellStyle name="Normal 2 2 2 2 11 3 12" xfId="26364"/>
    <cellStyle name="Normal 2 2 2 2 11 3 13" xfId="26365"/>
    <cellStyle name="Normal 2 2 2 2 11 3 14" xfId="26366"/>
    <cellStyle name="Normal 2 2 2 2 11 3 15" xfId="26367"/>
    <cellStyle name="Normal 2 2 2 2 11 3 16" xfId="26368"/>
    <cellStyle name="Normal 2 2 2 2 11 3 17" xfId="26369"/>
    <cellStyle name="Normal 2 2 2 2 11 3 18" xfId="26370"/>
    <cellStyle name="Normal 2 2 2 2 11 3 19" xfId="26371"/>
    <cellStyle name="Normal 2 2 2 2 11 3 2" xfId="26372"/>
    <cellStyle name="Normal 2 2 2 2 11 3 20" xfId="26373"/>
    <cellStyle name="Normal 2 2 2 2 11 3 21" xfId="26374"/>
    <cellStyle name="Normal 2 2 2 2 11 3 22" xfId="26375"/>
    <cellStyle name="Normal 2 2 2 2 11 3 23" xfId="26376"/>
    <cellStyle name="Normal 2 2 2 2 11 3 3" xfId="26377"/>
    <cellStyle name="Normal 2 2 2 2 11 3 4" xfId="26378"/>
    <cellStyle name="Normal 2 2 2 2 11 3 5" xfId="26379"/>
    <cellStyle name="Normal 2 2 2 2 11 3 6" xfId="26380"/>
    <cellStyle name="Normal 2 2 2 2 11 3 7" xfId="26381"/>
    <cellStyle name="Normal 2 2 2 2 11 3 8" xfId="26382"/>
    <cellStyle name="Normal 2 2 2 2 11 3 9" xfId="26383"/>
    <cellStyle name="Normal 2 2 2 2 11 4" xfId="26384"/>
    <cellStyle name="Normal 2 2 2 2 11 5" xfId="26385"/>
    <cellStyle name="Normal 2 2 2 2 11 6" xfId="26386"/>
    <cellStyle name="Normal 2 2 2 2 11 7" xfId="26387"/>
    <cellStyle name="Normal 2 2 2 2 11 8" xfId="26388"/>
    <cellStyle name="Normal 2 2 2 2 11 9" xfId="26389"/>
    <cellStyle name="Normal 2 2 2 2 110" xfId="26390"/>
    <cellStyle name="Normal 2 2 2 2 111" xfId="26391"/>
    <cellStyle name="Normal 2 2 2 2 12" xfId="26392"/>
    <cellStyle name="Normal 2 2 2 2 12 10" xfId="26393"/>
    <cellStyle name="Normal 2 2 2 2 12 11" xfId="26394"/>
    <cellStyle name="Normal 2 2 2 2 12 12" xfId="26395"/>
    <cellStyle name="Normal 2 2 2 2 12 13" xfId="26396"/>
    <cellStyle name="Normal 2 2 2 2 12 14" xfId="26397"/>
    <cellStyle name="Normal 2 2 2 2 12 15" xfId="26398"/>
    <cellStyle name="Normal 2 2 2 2 12 16" xfId="26399"/>
    <cellStyle name="Normal 2 2 2 2 12 17" xfId="26400"/>
    <cellStyle name="Normal 2 2 2 2 12 18" xfId="26401"/>
    <cellStyle name="Normal 2 2 2 2 12 19" xfId="26402"/>
    <cellStyle name="Normal 2 2 2 2 12 2" xfId="26403"/>
    <cellStyle name="Normal 2 2 2 2 12 20" xfId="26404"/>
    <cellStyle name="Normal 2 2 2 2 12 21" xfId="26405"/>
    <cellStyle name="Normal 2 2 2 2 12 22" xfId="26406"/>
    <cellStyle name="Normal 2 2 2 2 12 3" xfId="26407"/>
    <cellStyle name="Normal 2 2 2 2 12 4" xfId="26408"/>
    <cellStyle name="Normal 2 2 2 2 12 5" xfId="26409"/>
    <cellStyle name="Normal 2 2 2 2 12 6" xfId="26410"/>
    <cellStyle name="Normal 2 2 2 2 12 7" xfId="26411"/>
    <cellStyle name="Normal 2 2 2 2 12 8" xfId="26412"/>
    <cellStyle name="Normal 2 2 2 2 12 9" xfId="26413"/>
    <cellStyle name="Normal 2 2 2 2 13" xfId="26414"/>
    <cellStyle name="Normal 2 2 2 2 13 10" xfId="26415"/>
    <cellStyle name="Normal 2 2 2 2 13 11" xfId="26416"/>
    <cellStyle name="Normal 2 2 2 2 13 12" xfId="26417"/>
    <cellStyle name="Normal 2 2 2 2 13 13" xfId="26418"/>
    <cellStyle name="Normal 2 2 2 2 13 14" xfId="26419"/>
    <cellStyle name="Normal 2 2 2 2 13 15" xfId="26420"/>
    <cellStyle name="Normal 2 2 2 2 13 16" xfId="26421"/>
    <cellStyle name="Normal 2 2 2 2 13 17" xfId="26422"/>
    <cellStyle name="Normal 2 2 2 2 13 18" xfId="26423"/>
    <cellStyle name="Normal 2 2 2 2 13 19" xfId="26424"/>
    <cellStyle name="Normal 2 2 2 2 13 2" xfId="26425"/>
    <cellStyle name="Normal 2 2 2 2 13 20" xfId="26426"/>
    <cellStyle name="Normal 2 2 2 2 13 21" xfId="26427"/>
    <cellStyle name="Normal 2 2 2 2 13 22" xfId="26428"/>
    <cellStyle name="Normal 2 2 2 2 13 3" xfId="26429"/>
    <cellStyle name="Normal 2 2 2 2 13 4" xfId="26430"/>
    <cellStyle name="Normal 2 2 2 2 13 5" xfId="26431"/>
    <cellStyle name="Normal 2 2 2 2 13 6" xfId="26432"/>
    <cellStyle name="Normal 2 2 2 2 13 7" xfId="26433"/>
    <cellStyle name="Normal 2 2 2 2 13 8" xfId="26434"/>
    <cellStyle name="Normal 2 2 2 2 13 9" xfId="26435"/>
    <cellStyle name="Normal 2 2 2 2 14" xfId="26436"/>
    <cellStyle name="Normal 2 2 2 2 14 10" xfId="26437"/>
    <cellStyle name="Normal 2 2 2 2 14 11" xfId="26438"/>
    <cellStyle name="Normal 2 2 2 2 14 12" xfId="26439"/>
    <cellStyle name="Normal 2 2 2 2 14 13" xfId="26440"/>
    <cellStyle name="Normal 2 2 2 2 14 14" xfId="26441"/>
    <cellStyle name="Normal 2 2 2 2 14 15" xfId="26442"/>
    <cellStyle name="Normal 2 2 2 2 14 16" xfId="26443"/>
    <cellStyle name="Normal 2 2 2 2 14 17" xfId="26444"/>
    <cellStyle name="Normal 2 2 2 2 14 18" xfId="26445"/>
    <cellStyle name="Normal 2 2 2 2 14 19" xfId="26446"/>
    <cellStyle name="Normal 2 2 2 2 14 2" xfId="26447"/>
    <cellStyle name="Normal 2 2 2 2 14 20" xfId="26448"/>
    <cellStyle name="Normal 2 2 2 2 14 21" xfId="26449"/>
    <cellStyle name="Normal 2 2 2 2 14 22" xfId="26450"/>
    <cellStyle name="Normal 2 2 2 2 14 3" xfId="26451"/>
    <cellStyle name="Normal 2 2 2 2 14 4" xfId="26452"/>
    <cellStyle name="Normal 2 2 2 2 14 5" xfId="26453"/>
    <cellStyle name="Normal 2 2 2 2 14 6" xfId="26454"/>
    <cellStyle name="Normal 2 2 2 2 14 7" xfId="26455"/>
    <cellStyle name="Normal 2 2 2 2 14 8" xfId="26456"/>
    <cellStyle name="Normal 2 2 2 2 14 9" xfId="26457"/>
    <cellStyle name="Normal 2 2 2 2 15" xfId="26458"/>
    <cellStyle name="Normal 2 2 2 2 15 10" xfId="26459"/>
    <cellStyle name="Normal 2 2 2 2 15 11" xfId="26460"/>
    <cellStyle name="Normal 2 2 2 2 15 12" xfId="26461"/>
    <cellStyle name="Normal 2 2 2 2 15 13" xfId="26462"/>
    <cellStyle name="Normal 2 2 2 2 15 14" xfId="26463"/>
    <cellStyle name="Normal 2 2 2 2 15 15" xfId="26464"/>
    <cellStyle name="Normal 2 2 2 2 15 16" xfId="26465"/>
    <cellStyle name="Normal 2 2 2 2 15 17" xfId="26466"/>
    <cellStyle name="Normal 2 2 2 2 15 18" xfId="26467"/>
    <cellStyle name="Normal 2 2 2 2 15 19" xfId="26468"/>
    <cellStyle name="Normal 2 2 2 2 15 2" xfId="26469"/>
    <cellStyle name="Normal 2 2 2 2 15 20" xfId="26470"/>
    <cellStyle name="Normal 2 2 2 2 15 21" xfId="26471"/>
    <cellStyle name="Normal 2 2 2 2 15 22" xfId="26472"/>
    <cellStyle name="Normal 2 2 2 2 15 3" xfId="26473"/>
    <cellStyle name="Normal 2 2 2 2 15 4" xfId="26474"/>
    <cellStyle name="Normal 2 2 2 2 15 5" xfId="26475"/>
    <cellStyle name="Normal 2 2 2 2 15 6" xfId="26476"/>
    <cellStyle name="Normal 2 2 2 2 15 7" xfId="26477"/>
    <cellStyle name="Normal 2 2 2 2 15 8" xfId="26478"/>
    <cellStyle name="Normal 2 2 2 2 15 9" xfId="26479"/>
    <cellStyle name="Normal 2 2 2 2 16" xfId="26480"/>
    <cellStyle name="Normal 2 2 2 2 16 10" xfId="26481"/>
    <cellStyle name="Normal 2 2 2 2 16 11" xfId="26482"/>
    <cellStyle name="Normal 2 2 2 2 16 12" xfId="26483"/>
    <cellStyle name="Normal 2 2 2 2 16 13" xfId="26484"/>
    <cellStyle name="Normal 2 2 2 2 16 14" xfId="26485"/>
    <cellStyle name="Normal 2 2 2 2 16 15" xfId="26486"/>
    <cellStyle name="Normal 2 2 2 2 16 16" xfId="26487"/>
    <cellStyle name="Normal 2 2 2 2 16 17" xfId="26488"/>
    <cellStyle name="Normal 2 2 2 2 16 18" xfId="26489"/>
    <cellStyle name="Normal 2 2 2 2 16 19" xfId="26490"/>
    <cellStyle name="Normal 2 2 2 2 16 2" xfId="26491"/>
    <cellStyle name="Normal 2 2 2 2 16 20" xfId="26492"/>
    <cellStyle name="Normal 2 2 2 2 16 21" xfId="26493"/>
    <cellStyle name="Normal 2 2 2 2 16 22" xfId="26494"/>
    <cellStyle name="Normal 2 2 2 2 16 3" xfId="26495"/>
    <cellStyle name="Normal 2 2 2 2 16 4" xfId="26496"/>
    <cellStyle name="Normal 2 2 2 2 16 5" xfId="26497"/>
    <cellStyle name="Normal 2 2 2 2 16 6" xfId="26498"/>
    <cellStyle name="Normal 2 2 2 2 16 7" xfId="26499"/>
    <cellStyle name="Normal 2 2 2 2 16 8" xfId="26500"/>
    <cellStyle name="Normal 2 2 2 2 16 9" xfId="26501"/>
    <cellStyle name="Normal 2 2 2 2 17" xfId="26502"/>
    <cellStyle name="Normal 2 2 2 2 17 10" xfId="26503"/>
    <cellStyle name="Normal 2 2 2 2 17 11" xfId="26504"/>
    <cellStyle name="Normal 2 2 2 2 17 12" xfId="26505"/>
    <cellStyle name="Normal 2 2 2 2 17 13" xfId="26506"/>
    <cellStyle name="Normal 2 2 2 2 17 14" xfId="26507"/>
    <cellStyle name="Normal 2 2 2 2 17 15" xfId="26508"/>
    <cellStyle name="Normal 2 2 2 2 17 16" xfId="26509"/>
    <cellStyle name="Normal 2 2 2 2 17 17" xfId="26510"/>
    <cellStyle name="Normal 2 2 2 2 17 18" xfId="26511"/>
    <cellStyle name="Normal 2 2 2 2 17 19" xfId="26512"/>
    <cellStyle name="Normal 2 2 2 2 17 2" xfId="26513"/>
    <cellStyle name="Normal 2 2 2 2 17 20" xfId="26514"/>
    <cellStyle name="Normal 2 2 2 2 17 21" xfId="26515"/>
    <cellStyle name="Normal 2 2 2 2 17 22" xfId="26516"/>
    <cellStyle name="Normal 2 2 2 2 17 3" xfId="26517"/>
    <cellStyle name="Normal 2 2 2 2 17 4" xfId="26518"/>
    <cellStyle name="Normal 2 2 2 2 17 5" xfId="26519"/>
    <cellStyle name="Normal 2 2 2 2 17 6" xfId="26520"/>
    <cellStyle name="Normal 2 2 2 2 17 7" xfId="26521"/>
    <cellStyle name="Normal 2 2 2 2 17 8" xfId="26522"/>
    <cellStyle name="Normal 2 2 2 2 17 9" xfId="26523"/>
    <cellStyle name="Normal 2 2 2 2 18" xfId="26524"/>
    <cellStyle name="Normal 2 2 2 2 18 10" xfId="26525"/>
    <cellStyle name="Normal 2 2 2 2 18 11" xfId="26526"/>
    <cellStyle name="Normal 2 2 2 2 18 12" xfId="26527"/>
    <cellStyle name="Normal 2 2 2 2 18 13" xfId="26528"/>
    <cellStyle name="Normal 2 2 2 2 18 14" xfId="26529"/>
    <cellStyle name="Normal 2 2 2 2 18 15" xfId="26530"/>
    <cellStyle name="Normal 2 2 2 2 18 16" xfId="26531"/>
    <cellStyle name="Normal 2 2 2 2 18 17" xfId="26532"/>
    <cellStyle name="Normal 2 2 2 2 18 18" xfId="26533"/>
    <cellStyle name="Normal 2 2 2 2 18 19" xfId="26534"/>
    <cellStyle name="Normal 2 2 2 2 18 2" xfId="26535"/>
    <cellStyle name="Normal 2 2 2 2 18 20" xfId="26536"/>
    <cellStyle name="Normal 2 2 2 2 18 21" xfId="26537"/>
    <cellStyle name="Normal 2 2 2 2 18 22" xfId="26538"/>
    <cellStyle name="Normal 2 2 2 2 18 3" xfId="26539"/>
    <cellStyle name="Normal 2 2 2 2 18 4" xfId="26540"/>
    <cellStyle name="Normal 2 2 2 2 18 5" xfId="26541"/>
    <cellStyle name="Normal 2 2 2 2 18 6" xfId="26542"/>
    <cellStyle name="Normal 2 2 2 2 18 7" xfId="26543"/>
    <cellStyle name="Normal 2 2 2 2 18 8" xfId="26544"/>
    <cellStyle name="Normal 2 2 2 2 18 9" xfId="26545"/>
    <cellStyle name="Normal 2 2 2 2 19" xfId="26546"/>
    <cellStyle name="Normal 2 2 2 2 19 10" xfId="26547"/>
    <cellStyle name="Normal 2 2 2 2 19 11" xfId="26548"/>
    <cellStyle name="Normal 2 2 2 2 19 12" xfId="26549"/>
    <cellStyle name="Normal 2 2 2 2 19 13" xfId="26550"/>
    <cellStyle name="Normal 2 2 2 2 19 14" xfId="26551"/>
    <cellStyle name="Normal 2 2 2 2 19 15" xfId="26552"/>
    <cellStyle name="Normal 2 2 2 2 19 16" xfId="26553"/>
    <cellStyle name="Normal 2 2 2 2 19 17" xfId="26554"/>
    <cellStyle name="Normal 2 2 2 2 19 18" xfId="26555"/>
    <cellStyle name="Normal 2 2 2 2 19 19" xfId="26556"/>
    <cellStyle name="Normal 2 2 2 2 19 2" xfId="26557"/>
    <cellStyle name="Normal 2 2 2 2 19 20" xfId="26558"/>
    <cellStyle name="Normal 2 2 2 2 19 21" xfId="26559"/>
    <cellStyle name="Normal 2 2 2 2 19 22" xfId="26560"/>
    <cellStyle name="Normal 2 2 2 2 19 3" xfId="26561"/>
    <cellStyle name="Normal 2 2 2 2 19 4" xfId="26562"/>
    <cellStyle name="Normal 2 2 2 2 19 5" xfId="26563"/>
    <cellStyle name="Normal 2 2 2 2 19 6" xfId="26564"/>
    <cellStyle name="Normal 2 2 2 2 19 7" xfId="26565"/>
    <cellStyle name="Normal 2 2 2 2 19 8" xfId="26566"/>
    <cellStyle name="Normal 2 2 2 2 19 9" xfId="26567"/>
    <cellStyle name="Normal 2 2 2 2 2" xfId="26568"/>
    <cellStyle name="Normal 2 2 2 2 2 10" xfId="26569"/>
    <cellStyle name="Normal 2 2 2 2 2 10 10" xfId="26570"/>
    <cellStyle name="Normal 2 2 2 2 2 10 11" xfId="26571"/>
    <cellStyle name="Normal 2 2 2 2 2 10 12" xfId="26572"/>
    <cellStyle name="Normal 2 2 2 2 2 10 13" xfId="26573"/>
    <cellStyle name="Normal 2 2 2 2 2 10 14" xfId="26574"/>
    <cellStyle name="Normal 2 2 2 2 2 10 15" xfId="26575"/>
    <cellStyle name="Normal 2 2 2 2 2 10 16" xfId="26576"/>
    <cellStyle name="Normal 2 2 2 2 2 10 17" xfId="26577"/>
    <cellStyle name="Normal 2 2 2 2 2 10 18" xfId="26578"/>
    <cellStyle name="Normal 2 2 2 2 2 10 19" xfId="26579"/>
    <cellStyle name="Normal 2 2 2 2 2 10 2" xfId="26580"/>
    <cellStyle name="Normal 2 2 2 2 2 10 20" xfId="26581"/>
    <cellStyle name="Normal 2 2 2 2 2 10 21" xfId="26582"/>
    <cellStyle name="Normal 2 2 2 2 2 10 22" xfId="26583"/>
    <cellStyle name="Normal 2 2 2 2 2 10 3" xfId="26584"/>
    <cellStyle name="Normal 2 2 2 2 2 10 4" xfId="26585"/>
    <cellStyle name="Normal 2 2 2 2 2 10 5" xfId="26586"/>
    <cellStyle name="Normal 2 2 2 2 2 10 6" xfId="26587"/>
    <cellStyle name="Normal 2 2 2 2 2 10 7" xfId="26588"/>
    <cellStyle name="Normal 2 2 2 2 2 10 8" xfId="26589"/>
    <cellStyle name="Normal 2 2 2 2 2 10 9" xfId="26590"/>
    <cellStyle name="Normal 2 2 2 2 2 11" xfId="26591"/>
    <cellStyle name="Normal 2 2 2 2 2 11 10" xfId="26592"/>
    <cellStyle name="Normal 2 2 2 2 2 11 10 10" xfId="26593"/>
    <cellStyle name="Normal 2 2 2 2 2 11 10 11" xfId="26594"/>
    <cellStyle name="Normal 2 2 2 2 2 11 10 12" xfId="26595"/>
    <cellStyle name="Normal 2 2 2 2 2 11 10 13" xfId="26596"/>
    <cellStyle name="Normal 2 2 2 2 2 11 10 14" xfId="26597"/>
    <cellStyle name="Normal 2 2 2 2 2 11 10 15" xfId="26598"/>
    <cellStyle name="Normal 2 2 2 2 2 11 10 16" xfId="26599"/>
    <cellStyle name="Normal 2 2 2 2 2 11 10 17" xfId="26600"/>
    <cellStyle name="Normal 2 2 2 2 2 11 10 18" xfId="26601"/>
    <cellStyle name="Normal 2 2 2 2 2 11 10 19" xfId="26602"/>
    <cellStyle name="Normal 2 2 2 2 2 11 10 2" xfId="26603"/>
    <cellStyle name="Normal 2 2 2 2 2 11 10 20" xfId="26604"/>
    <cellStyle name="Normal 2 2 2 2 2 11 10 21" xfId="26605"/>
    <cellStyle name="Normal 2 2 2 2 2 11 10 22" xfId="26606"/>
    <cellStyle name="Normal 2 2 2 2 2 11 10 3" xfId="26607"/>
    <cellStyle name="Normal 2 2 2 2 2 11 10 4" xfId="26608"/>
    <cellStyle name="Normal 2 2 2 2 2 11 10 5" xfId="26609"/>
    <cellStyle name="Normal 2 2 2 2 2 11 10 6" xfId="26610"/>
    <cellStyle name="Normal 2 2 2 2 2 11 10 7" xfId="26611"/>
    <cellStyle name="Normal 2 2 2 2 2 11 10 8" xfId="26612"/>
    <cellStyle name="Normal 2 2 2 2 2 11 10 9" xfId="26613"/>
    <cellStyle name="Normal 2 2 2 2 2 11 11" xfId="26614"/>
    <cellStyle name="Normal 2 2 2 2 2 11 11 10" xfId="26615"/>
    <cellStyle name="Normal 2 2 2 2 2 11 11 11" xfId="26616"/>
    <cellStyle name="Normal 2 2 2 2 2 11 11 12" xfId="26617"/>
    <cellStyle name="Normal 2 2 2 2 2 11 11 13" xfId="26618"/>
    <cellStyle name="Normal 2 2 2 2 2 11 11 14" xfId="26619"/>
    <cellStyle name="Normal 2 2 2 2 2 11 11 15" xfId="26620"/>
    <cellStyle name="Normal 2 2 2 2 2 11 11 16" xfId="26621"/>
    <cellStyle name="Normal 2 2 2 2 2 11 11 17" xfId="26622"/>
    <cellStyle name="Normal 2 2 2 2 2 11 11 18" xfId="26623"/>
    <cellStyle name="Normal 2 2 2 2 2 11 11 19" xfId="26624"/>
    <cellStyle name="Normal 2 2 2 2 2 11 11 2" xfId="26625"/>
    <cellStyle name="Normal 2 2 2 2 2 11 11 20" xfId="26626"/>
    <cellStyle name="Normal 2 2 2 2 2 11 11 21" xfId="26627"/>
    <cellStyle name="Normal 2 2 2 2 2 11 11 22" xfId="26628"/>
    <cellStyle name="Normal 2 2 2 2 2 11 11 3" xfId="26629"/>
    <cellStyle name="Normal 2 2 2 2 2 11 11 4" xfId="26630"/>
    <cellStyle name="Normal 2 2 2 2 2 11 11 5" xfId="26631"/>
    <cellStyle name="Normal 2 2 2 2 2 11 11 6" xfId="26632"/>
    <cellStyle name="Normal 2 2 2 2 2 11 11 7" xfId="26633"/>
    <cellStyle name="Normal 2 2 2 2 2 11 11 8" xfId="26634"/>
    <cellStyle name="Normal 2 2 2 2 2 11 11 9" xfId="26635"/>
    <cellStyle name="Normal 2 2 2 2 2 11 12" xfId="26636"/>
    <cellStyle name="Normal 2 2 2 2 2 11 13" xfId="26637"/>
    <cellStyle name="Normal 2 2 2 2 2 11 14" xfId="26638"/>
    <cellStyle name="Normal 2 2 2 2 2 11 15" xfId="26639"/>
    <cellStyle name="Normal 2 2 2 2 2 11 16" xfId="26640"/>
    <cellStyle name="Normal 2 2 2 2 2 11 17" xfId="26641"/>
    <cellStyle name="Normal 2 2 2 2 2 11 18" xfId="26642"/>
    <cellStyle name="Normal 2 2 2 2 2 11 19" xfId="26643"/>
    <cellStyle name="Normal 2 2 2 2 2 11 2" xfId="26644"/>
    <cellStyle name="Normal 2 2 2 2 2 11 2 10" xfId="26645"/>
    <cellStyle name="Normal 2 2 2 2 2 11 2 11" xfId="26646"/>
    <cellStyle name="Normal 2 2 2 2 2 11 2 2" xfId="26647"/>
    <cellStyle name="Normal 2 2 2 2 2 11 2 2 10" xfId="26648"/>
    <cellStyle name="Normal 2 2 2 2 2 11 2 2 11" xfId="26649"/>
    <cellStyle name="Normal 2 2 2 2 2 11 2 2 12" xfId="26650"/>
    <cellStyle name="Normal 2 2 2 2 2 11 2 2 13" xfId="26651"/>
    <cellStyle name="Normal 2 2 2 2 2 11 2 2 14" xfId="26652"/>
    <cellStyle name="Normal 2 2 2 2 2 11 2 2 15" xfId="26653"/>
    <cellStyle name="Normal 2 2 2 2 2 11 2 2 16" xfId="26654"/>
    <cellStyle name="Normal 2 2 2 2 2 11 2 2 17" xfId="26655"/>
    <cellStyle name="Normal 2 2 2 2 2 11 2 2 18" xfId="26656"/>
    <cellStyle name="Normal 2 2 2 2 2 11 2 2 19" xfId="26657"/>
    <cellStyle name="Normal 2 2 2 2 2 11 2 2 2" xfId="26658"/>
    <cellStyle name="Normal 2 2 2 2 2 11 2 2 20" xfId="26659"/>
    <cellStyle name="Normal 2 2 2 2 2 11 2 2 21" xfId="26660"/>
    <cellStyle name="Normal 2 2 2 2 2 11 2 2 22" xfId="26661"/>
    <cellStyle name="Normal 2 2 2 2 2 11 2 2 23" xfId="26662"/>
    <cellStyle name="Normal 2 2 2 2 2 11 2 2 3" xfId="26663"/>
    <cellStyle name="Normal 2 2 2 2 2 11 2 2 4" xfId="26664"/>
    <cellStyle name="Normal 2 2 2 2 2 11 2 2 5" xfId="26665"/>
    <cellStyle name="Normal 2 2 2 2 2 11 2 2 6" xfId="26666"/>
    <cellStyle name="Normal 2 2 2 2 2 11 2 2 7" xfId="26667"/>
    <cellStyle name="Normal 2 2 2 2 2 11 2 2 8" xfId="26668"/>
    <cellStyle name="Normal 2 2 2 2 2 11 2 2 9" xfId="26669"/>
    <cellStyle name="Normal 2 2 2 2 2 11 2 3" xfId="26670"/>
    <cellStyle name="Normal 2 2 2 2 2 11 2 4" xfId="26671"/>
    <cellStyle name="Normal 2 2 2 2 2 11 2 5" xfId="26672"/>
    <cellStyle name="Normal 2 2 2 2 2 11 2 6" xfId="26673"/>
    <cellStyle name="Normal 2 2 2 2 2 11 2 7" xfId="26674"/>
    <cellStyle name="Normal 2 2 2 2 2 11 2 8" xfId="26675"/>
    <cellStyle name="Normal 2 2 2 2 2 11 2 9" xfId="26676"/>
    <cellStyle name="Normal 2 2 2 2 2 11 20" xfId="26677"/>
    <cellStyle name="Normal 2 2 2 2 2 11 21" xfId="26678"/>
    <cellStyle name="Normal 2 2 2 2 2 11 22" xfId="26679"/>
    <cellStyle name="Normal 2 2 2 2 2 11 23" xfId="26680"/>
    <cellStyle name="Normal 2 2 2 2 2 11 24" xfId="26681"/>
    <cellStyle name="Normal 2 2 2 2 2 11 25" xfId="26682"/>
    <cellStyle name="Normal 2 2 2 2 2 11 26" xfId="26683"/>
    <cellStyle name="Normal 2 2 2 2 2 11 27" xfId="26684"/>
    <cellStyle name="Normal 2 2 2 2 2 11 28" xfId="26685"/>
    <cellStyle name="Normal 2 2 2 2 2 11 29" xfId="26686"/>
    <cellStyle name="Normal 2 2 2 2 2 11 3" xfId="26687"/>
    <cellStyle name="Normal 2 2 2 2 2 11 3 2" xfId="26688"/>
    <cellStyle name="Normal 2 2 2 2 2 11 3 2 10" xfId="26689"/>
    <cellStyle name="Normal 2 2 2 2 2 11 3 2 11" xfId="26690"/>
    <cellStyle name="Normal 2 2 2 2 2 11 3 2 12" xfId="26691"/>
    <cellStyle name="Normal 2 2 2 2 2 11 3 2 13" xfId="26692"/>
    <cellStyle name="Normal 2 2 2 2 2 11 3 2 14" xfId="26693"/>
    <cellStyle name="Normal 2 2 2 2 2 11 3 2 15" xfId="26694"/>
    <cellStyle name="Normal 2 2 2 2 2 11 3 2 16" xfId="26695"/>
    <cellStyle name="Normal 2 2 2 2 2 11 3 2 17" xfId="26696"/>
    <cellStyle name="Normal 2 2 2 2 2 11 3 2 18" xfId="26697"/>
    <cellStyle name="Normal 2 2 2 2 2 11 3 2 19" xfId="26698"/>
    <cellStyle name="Normal 2 2 2 2 2 11 3 2 2" xfId="26699"/>
    <cellStyle name="Normal 2 2 2 2 2 11 3 2 20" xfId="26700"/>
    <cellStyle name="Normal 2 2 2 2 2 11 3 2 21" xfId="26701"/>
    <cellStyle name="Normal 2 2 2 2 2 11 3 2 22" xfId="26702"/>
    <cellStyle name="Normal 2 2 2 2 2 11 3 2 3" xfId="26703"/>
    <cellStyle name="Normal 2 2 2 2 2 11 3 2 4" xfId="26704"/>
    <cellStyle name="Normal 2 2 2 2 2 11 3 2 5" xfId="26705"/>
    <cellStyle name="Normal 2 2 2 2 2 11 3 2 6" xfId="26706"/>
    <cellStyle name="Normal 2 2 2 2 2 11 3 2 7" xfId="26707"/>
    <cellStyle name="Normal 2 2 2 2 2 11 3 2 8" xfId="26708"/>
    <cellStyle name="Normal 2 2 2 2 2 11 3 2 9" xfId="26709"/>
    <cellStyle name="Normal 2 2 2 2 2 11 30" xfId="26710"/>
    <cellStyle name="Normal 2 2 2 2 2 11 31" xfId="26711"/>
    <cellStyle name="Normal 2 2 2 2 2 11 32" xfId="26712"/>
    <cellStyle name="Normal 2 2 2 2 2 11 4" xfId="26713"/>
    <cellStyle name="Normal 2 2 2 2 2 11 4 10" xfId="26714"/>
    <cellStyle name="Normal 2 2 2 2 2 11 4 11" xfId="26715"/>
    <cellStyle name="Normal 2 2 2 2 2 11 4 12" xfId="26716"/>
    <cellStyle name="Normal 2 2 2 2 2 11 4 13" xfId="26717"/>
    <cellStyle name="Normal 2 2 2 2 2 11 4 14" xfId="26718"/>
    <cellStyle name="Normal 2 2 2 2 2 11 4 15" xfId="26719"/>
    <cellStyle name="Normal 2 2 2 2 2 11 4 16" xfId="26720"/>
    <cellStyle name="Normal 2 2 2 2 2 11 4 17" xfId="26721"/>
    <cellStyle name="Normal 2 2 2 2 2 11 4 18" xfId="26722"/>
    <cellStyle name="Normal 2 2 2 2 2 11 4 19" xfId="26723"/>
    <cellStyle name="Normal 2 2 2 2 2 11 4 2" xfId="26724"/>
    <cellStyle name="Normal 2 2 2 2 2 11 4 20" xfId="26725"/>
    <cellStyle name="Normal 2 2 2 2 2 11 4 21" xfId="26726"/>
    <cellStyle name="Normal 2 2 2 2 2 11 4 22" xfId="26727"/>
    <cellStyle name="Normal 2 2 2 2 2 11 4 3" xfId="26728"/>
    <cellStyle name="Normal 2 2 2 2 2 11 4 4" xfId="26729"/>
    <cellStyle name="Normal 2 2 2 2 2 11 4 5" xfId="26730"/>
    <cellStyle name="Normal 2 2 2 2 2 11 4 6" xfId="26731"/>
    <cellStyle name="Normal 2 2 2 2 2 11 4 7" xfId="26732"/>
    <cellStyle name="Normal 2 2 2 2 2 11 4 8" xfId="26733"/>
    <cellStyle name="Normal 2 2 2 2 2 11 4 9" xfId="26734"/>
    <cellStyle name="Normal 2 2 2 2 2 11 5" xfId="26735"/>
    <cellStyle name="Normal 2 2 2 2 2 11 5 10" xfId="26736"/>
    <cellStyle name="Normal 2 2 2 2 2 11 5 11" xfId="26737"/>
    <cellStyle name="Normal 2 2 2 2 2 11 5 12" xfId="26738"/>
    <cellStyle name="Normal 2 2 2 2 2 11 5 13" xfId="26739"/>
    <cellStyle name="Normal 2 2 2 2 2 11 5 14" xfId="26740"/>
    <cellStyle name="Normal 2 2 2 2 2 11 5 15" xfId="26741"/>
    <cellStyle name="Normal 2 2 2 2 2 11 5 16" xfId="26742"/>
    <cellStyle name="Normal 2 2 2 2 2 11 5 17" xfId="26743"/>
    <cellStyle name="Normal 2 2 2 2 2 11 5 18" xfId="26744"/>
    <cellStyle name="Normal 2 2 2 2 2 11 5 19" xfId="26745"/>
    <cellStyle name="Normal 2 2 2 2 2 11 5 2" xfId="26746"/>
    <cellStyle name="Normal 2 2 2 2 2 11 5 20" xfId="26747"/>
    <cellStyle name="Normal 2 2 2 2 2 11 5 21" xfId="26748"/>
    <cellStyle name="Normal 2 2 2 2 2 11 5 22" xfId="26749"/>
    <cellStyle name="Normal 2 2 2 2 2 11 5 3" xfId="26750"/>
    <cellStyle name="Normal 2 2 2 2 2 11 5 4" xfId="26751"/>
    <cellStyle name="Normal 2 2 2 2 2 11 5 5" xfId="26752"/>
    <cellStyle name="Normal 2 2 2 2 2 11 5 6" xfId="26753"/>
    <cellStyle name="Normal 2 2 2 2 2 11 5 7" xfId="26754"/>
    <cellStyle name="Normal 2 2 2 2 2 11 5 8" xfId="26755"/>
    <cellStyle name="Normal 2 2 2 2 2 11 5 9" xfId="26756"/>
    <cellStyle name="Normal 2 2 2 2 2 11 6" xfId="26757"/>
    <cellStyle name="Normal 2 2 2 2 2 11 6 10" xfId="26758"/>
    <cellStyle name="Normal 2 2 2 2 2 11 6 11" xfId="26759"/>
    <cellStyle name="Normal 2 2 2 2 2 11 6 12" xfId="26760"/>
    <cellStyle name="Normal 2 2 2 2 2 11 6 13" xfId="26761"/>
    <cellStyle name="Normal 2 2 2 2 2 11 6 14" xfId="26762"/>
    <cellStyle name="Normal 2 2 2 2 2 11 6 15" xfId="26763"/>
    <cellStyle name="Normal 2 2 2 2 2 11 6 16" xfId="26764"/>
    <cellStyle name="Normal 2 2 2 2 2 11 6 17" xfId="26765"/>
    <cellStyle name="Normal 2 2 2 2 2 11 6 18" xfId="26766"/>
    <cellStyle name="Normal 2 2 2 2 2 11 6 19" xfId="26767"/>
    <cellStyle name="Normal 2 2 2 2 2 11 6 2" xfId="26768"/>
    <cellStyle name="Normal 2 2 2 2 2 11 6 20" xfId="26769"/>
    <cellStyle name="Normal 2 2 2 2 2 11 6 21" xfId="26770"/>
    <cellStyle name="Normal 2 2 2 2 2 11 6 22" xfId="26771"/>
    <cellStyle name="Normal 2 2 2 2 2 11 6 3" xfId="26772"/>
    <cellStyle name="Normal 2 2 2 2 2 11 6 4" xfId="26773"/>
    <cellStyle name="Normal 2 2 2 2 2 11 6 5" xfId="26774"/>
    <cellStyle name="Normal 2 2 2 2 2 11 6 6" xfId="26775"/>
    <cellStyle name="Normal 2 2 2 2 2 11 6 7" xfId="26776"/>
    <cellStyle name="Normal 2 2 2 2 2 11 6 8" xfId="26777"/>
    <cellStyle name="Normal 2 2 2 2 2 11 6 9" xfId="26778"/>
    <cellStyle name="Normal 2 2 2 2 2 11 7" xfId="26779"/>
    <cellStyle name="Normal 2 2 2 2 2 11 7 10" xfId="26780"/>
    <cellStyle name="Normal 2 2 2 2 2 11 7 11" xfId="26781"/>
    <cellStyle name="Normal 2 2 2 2 2 11 7 12" xfId="26782"/>
    <cellStyle name="Normal 2 2 2 2 2 11 7 13" xfId="26783"/>
    <cellStyle name="Normal 2 2 2 2 2 11 7 14" xfId="26784"/>
    <cellStyle name="Normal 2 2 2 2 2 11 7 15" xfId="26785"/>
    <cellStyle name="Normal 2 2 2 2 2 11 7 16" xfId="26786"/>
    <cellStyle name="Normal 2 2 2 2 2 11 7 17" xfId="26787"/>
    <cellStyle name="Normal 2 2 2 2 2 11 7 18" xfId="26788"/>
    <cellStyle name="Normal 2 2 2 2 2 11 7 19" xfId="26789"/>
    <cellStyle name="Normal 2 2 2 2 2 11 7 2" xfId="26790"/>
    <cellStyle name="Normal 2 2 2 2 2 11 7 20" xfId="26791"/>
    <cellStyle name="Normal 2 2 2 2 2 11 7 21" xfId="26792"/>
    <cellStyle name="Normal 2 2 2 2 2 11 7 22" xfId="26793"/>
    <cellStyle name="Normal 2 2 2 2 2 11 7 3" xfId="26794"/>
    <cellStyle name="Normal 2 2 2 2 2 11 7 4" xfId="26795"/>
    <cellStyle name="Normal 2 2 2 2 2 11 7 5" xfId="26796"/>
    <cellStyle name="Normal 2 2 2 2 2 11 7 6" xfId="26797"/>
    <cellStyle name="Normal 2 2 2 2 2 11 7 7" xfId="26798"/>
    <cellStyle name="Normal 2 2 2 2 2 11 7 8" xfId="26799"/>
    <cellStyle name="Normal 2 2 2 2 2 11 7 9" xfId="26800"/>
    <cellStyle name="Normal 2 2 2 2 2 11 8" xfId="26801"/>
    <cellStyle name="Normal 2 2 2 2 2 11 8 10" xfId="26802"/>
    <cellStyle name="Normal 2 2 2 2 2 11 8 11" xfId="26803"/>
    <cellStyle name="Normal 2 2 2 2 2 11 8 12" xfId="26804"/>
    <cellStyle name="Normal 2 2 2 2 2 11 8 13" xfId="26805"/>
    <cellStyle name="Normal 2 2 2 2 2 11 8 14" xfId="26806"/>
    <cellStyle name="Normal 2 2 2 2 2 11 8 15" xfId="26807"/>
    <cellStyle name="Normal 2 2 2 2 2 11 8 16" xfId="26808"/>
    <cellStyle name="Normal 2 2 2 2 2 11 8 17" xfId="26809"/>
    <cellStyle name="Normal 2 2 2 2 2 11 8 18" xfId="26810"/>
    <cellStyle name="Normal 2 2 2 2 2 11 8 19" xfId="26811"/>
    <cellStyle name="Normal 2 2 2 2 2 11 8 2" xfId="26812"/>
    <cellStyle name="Normal 2 2 2 2 2 11 8 20" xfId="26813"/>
    <cellStyle name="Normal 2 2 2 2 2 11 8 21" xfId="26814"/>
    <cellStyle name="Normal 2 2 2 2 2 11 8 22" xfId="26815"/>
    <cellStyle name="Normal 2 2 2 2 2 11 8 3" xfId="26816"/>
    <cellStyle name="Normal 2 2 2 2 2 11 8 4" xfId="26817"/>
    <cellStyle name="Normal 2 2 2 2 2 11 8 5" xfId="26818"/>
    <cellStyle name="Normal 2 2 2 2 2 11 8 6" xfId="26819"/>
    <cellStyle name="Normal 2 2 2 2 2 11 8 7" xfId="26820"/>
    <cellStyle name="Normal 2 2 2 2 2 11 8 8" xfId="26821"/>
    <cellStyle name="Normal 2 2 2 2 2 11 8 9" xfId="26822"/>
    <cellStyle name="Normal 2 2 2 2 2 11 9" xfId="26823"/>
    <cellStyle name="Normal 2 2 2 2 2 11 9 10" xfId="26824"/>
    <cellStyle name="Normal 2 2 2 2 2 11 9 11" xfId="26825"/>
    <cellStyle name="Normal 2 2 2 2 2 11 9 12" xfId="26826"/>
    <cellStyle name="Normal 2 2 2 2 2 11 9 13" xfId="26827"/>
    <cellStyle name="Normal 2 2 2 2 2 11 9 14" xfId="26828"/>
    <cellStyle name="Normal 2 2 2 2 2 11 9 15" xfId="26829"/>
    <cellStyle name="Normal 2 2 2 2 2 11 9 16" xfId="26830"/>
    <cellStyle name="Normal 2 2 2 2 2 11 9 17" xfId="26831"/>
    <cellStyle name="Normal 2 2 2 2 2 11 9 18" xfId="26832"/>
    <cellStyle name="Normal 2 2 2 2 2 11 9 19" xfId="26833"/>
    <cellStyle name="Normal 2 2 2 2 2 11 9 2" xfId="26834"/>
    <cellStyle name="Normal 2 2 2 2 2 11 9 20" xfId="26835"/>
    <cellStyle name="Normal 2 2 2 2 2 11 9 21" xfId="26836"/>
    <cellStyle name="Normal 2 2 2 2 2 11 9 22" xfId="26837"/>
    <cellStyle name="Normal 2 2 2 2 2 11 9 3" xfId="26838"/>
    <cellStyle name="Normal 2 2 2 2 2 11 9 4" xfId="26839"/>
    <cellStyle name="Normal 2 2 2 2 2 11 9 5" xfId="26840"/>
    <cellStyle name="Normal 2 2 2 2 2 11 9 6" xfId="26841"/>
    <cellStyle name="Normal 2 2 2 2 2 11 9 7" xfId="26842"/>
    <cellStyle name="Normal 2 2 2 2 2 11 9 8" xfId="26843"/>
    <cellStyle name="Normal 2 2 2 2 2 11 9 9" xfId="26844"/>
    <cellStyle name="Normal 2 2 2 2 2 12" xfId="26845"/>
    <cellStyle name="Normal 2 2 2 2 2 13" xfId="26846"/>
    <cellStyle name="Normal 2 2 2 2 2 14" xfId="26847"/>
    <cellStyle name="Normal 2 2 2 2 2 15" xfId="26848"/>
    <cellStyle name="Normal 2 2 2 2 2 16" xfId="26849"/>
    <cellStyle name="Normal 2 2 2 2 2 17" xfId="26850"/>
    <cellStyle name="Normal 2 2 2 2 2 18" xfId="26851"/>
    <cellStyle name="Normal 2 2 2 2 2 19" xfId="26852"/>
    <cellStyle name="Normal 2 2 2 2 2 2" xfId="26853"/>
    <cellStyle name="Normal 2 2 2 2 2 2 10" xfId="26854"/>
    <cellStyle name="Normal 2 2 2 2 2 2 10 10" xfId="26855"/>
    <cellStyle name="Normal 2 2 2 2 2 2 10 11" xfId="26856"/>
    <cellStyle name="Normal 2 2 2 2 2 2 10 12" xfId="26857"/>
    <cellStyle name="Normal 2 2 2 2 2 2 10 13" xfId="26858"/>
    <cellStyle name="Normal 2 2 2 2 2 2 10 14" xfId="26859"/>
    <cellStyle name="Normal 2 2 2 2 2 2 10 15" xfId="26860"/>
    <cellStyle name="Normal 2 2 2 2 2 2 10 16" xfId="26861"/>
    <cellStyle name="Normal 2 2 2 2 2 2 10 17" xfId="26862"/>
    <cellStyle name="Normal 2 2 2 2 2 2 10 18" xfId="26863"/>
    <cellStyle name="Normal 2 2 2 2 2 2 10 19" xfId="26864"/>
    <cellStyle name="Normal 2 2 2 2 2 2 10 2" xfId="26865"/>
    <cellStyle name="Normal 2 2 2 2 2 2 10 20" xfId="26866"/>
    <cellStyle name="Normal 2 2 2 2 2 2 10 21" xfId="26867"/>
    <cellStyle name="Normal 2 2 2 2 2 2 10 22" xfId="26868"/>
    <cellStyle name="Normal 2 2 2 2 2 2 10 3" xfId="26869"/>
    <cellStyle name="Normal 2 2 2 2 2 2 10 4" xfId="26870"/>
    <cellStyle name="Normal 2 2 2 2 2 2 10 5" xfId="26871"/>
    <cellStyle name="Normal 2 2 2 2 2 2 10 6" xfId="26872"/>
    <cellStyle name="Normal 2 2 2 2 2 2 10 7" xfId="26873"/>
    <cellStyle name="Normal 2 2 2 2 2 2 10 8" xfId="26874"/>
    <cellStyle name="Normal 2 2 2 2 2 2 10 9" xfId="26875"/>
    <cellStyle name="Normal 2 2 2 2 2 2 100" xfId="26876"/>
    <cellStyle name="Normal 2 2 2 2 2 2 101" xfId="26877"/>
    <cellStyle name="Normal 2 2 2 2 2 2 102" xfId="26878"/>
    <cellStyle name="Normal 2 2 2 2 2 2 103" xfId="26879"/>
    <cellStyle name="Normal 2 2 2 2 2 2 104" xfId="26880"/>
    <cellStyle name="Normal 2 2 2 2 2 2 105" xfId="26881"/>
    <cellStyle name="Normal 2 2 2 2 2 2 106" xfId="26882"/>
    <cellStyle name="Normal 2 2 2 2 2 2 107" xfId="26883"/>
    <cellStyle name="Normal 2 2 2 2 2 2 11" xfId="26884"/>
    <cellStyle name="Normal 2 2 2 2 2 2 11 10" xfId="26885"/>
    <cellStyle name="Normal 2 2 2 2 2 2 11 11" xfId="26886"/>
    <cellStyle name="Normal 2 2 2 2 2 2 11 12" xfId="26887"/>
    <cellStyle name="Normal 2 2 2 2 2 2 11 13" xfId="26888"/>
    <cellStyle name="Normal 2 2 2 2 2 2 11 14" xfId="26889"/>
    <cellStyle name="Normal 2 2 2 2 2 2 11 15" xfId="26890"/>
    <cellStyle name="Normal 2 2 2 2 2 2 11 16" xfId="26891"/>
    <cellStyle name="Normal 2 2 2 2 2 2 11 17" xfId="26892"/>
    <cellStyle name="Normal 2 2 2 2 2 2 11 18" xfId="26893"/>
    <cellStyle name="Normal 2 2 2 2 2 2 11 19" xfId="26894"/>
    <cellStyle name="Normal 2 2 2 2 2 2 11 2" xfId="26895"/>
    <cellStyle name="Normal 2 2 2 2 2 2 11 20" xfId="26896"/>
    <cellStyle name="Normal 2 2 2 2 2 2 11 21" xfId="26897"/>
    <cellStyle name="Normal 2 2 2 2 2 2 11 22" xfId="26898"/>
    <cellStyle name="Normal 2 2 2 2 2 2 11 3" xfId="26899"/>
    <cellStyle name="Normal 2 2 2 2 2 2 11 4" xfId="26900"/>
    <cellStyle name="Normal 2 2 2 2 2 2 11 5" xfId="26901"/>
    <cellStyle name="Normal 2 2 2 2 2 2 11 6" xfId="26902"/>
    <cellStyle name="Normal 2 2 2 2 2 2 11 7" xfId="26903"/>
    <cellStyle name="Normal 2 2 2 2 2 2 11 8" xfId="26904"/>
    <cellStyle name="Normal 2 2 2 2 2 2 11 9" xfId="26905"/>
    <cellStyle name="Normal 2 2 2 2 2 2 12" xfId="26906"/>
    <cellStyle name="Normal 2 2 2 2 2 2 12 10" xfId="26907"/>
    <cellStyle name="Normal 2 2 2 2 2 2 12 11" xfId="26908"/>
    <cellStyle name="Normal 2 2 2 2 2 2 12 12" xfId="26909"/>
    <cellStyle name="Normal 2 2 2 2 2 2 12 13" xfId="26910"/>
    <cellStyle name="Normal 2 2 2 2 2 2 12 14" xfId="26911"/>
    <cellStyle name="Normal 2 2 2 2 2 2 12 15" xfId="26912"/>
    <cellStyle name="Normal 2 2 2 2 2 2 12 16" xfId="26913"/>
    <cellStyle name="Normal 2 2 2 2 2 2 12 17" xfId="26914"/>
    <cellStyle name="Normal 2 2 2 2 2 2 12 18" xfId="26915"/>
    <cellStyle name="Normal 2 2 2 2 2 2 12 19" xfId="26916"/>
    <cellStyle name="Normal 2 2 2 2 2 2 12 2" xfId="26917"/>
    <cellStyle name="Normal 2 2 2 2 2 2 12 20" xfId="26918"/>
    <cellStyle name="Normal 2 2 2 2 2 2 12 21" xfId="26919"/>
    <cellStyle name="Normal 2 2 2 2 2 2 12 22" xfId="26920"/>
    <cellStyle name="Normal 2 2 2 2 2 2 12 3" xfId="26921"/>
    <cellStyle name="Normal 2 2 2 2 2 2 12 4" xfId="26922"/>
    <cellStyle name="Normal 2 2 2 2 2 2 12 5" xfId="26923"/>
    <cellStyle name="Normal 2 2 2 2 2 2 12 6" xfId="26924"/>
    <cellStyle name="Normal 2 2 2 2 2 2 12 7" xfId="26925"/>
    <cellStyle name="Normal 2 2 2 2 2 2 12 8" xfId="26926"/>
    <cellStyle name="Normal 2 2 2 2 2 2 12 9" xfId="26927"/>
    <cellStyle name="Normal 2 2 2 2 2 2 13" xfId="26928"/>
    <cellStyle name="Normal 2 2 2 2 2 2 13 10" xfId="26929"/>
    <cellStyle name="Normal 2 2 2 2 2 2 13 11" xfId="26930"/>
    <cellStyle name="Normal 2 2 2 2 2 2 13 12" xfId="26931"/>
    <cellStyle name="Normal 2 2 2 2 2 2 13 13" xfId="26932"/>
    <cellStyle name="Normal 2 2 2 2 2 2 13 14" xfId="26933"/>
    <cellStyle name="Normal 2 2 2 2 2 2 13 15" xfId="26934"/>
    <cellStyle name="Normal 2 2 2 2 2 2 13 16" xfId="26935"/>
    <cellStyle name="Normal 2 2 2 2 2 2 13 17" xfId="26936"/>
    <cellStyle name="Normal 2 2 2 2 2 2 13 18" xfId="26937"/>
    <cellStyle name="Normal 2 2 2 2 2 2 13 19" xfId="26938"/>
    <cellStyle name="Normal 2 2 2 2 2 2 13 2" xfId="26939"/>
    <cellStyle name="Normal 2 2 2 2 2 2 13 20" xfId="26940"/>
    <cellStyle name="Normal 2 2 2 2 2 2 13 21" xfId="26941"/>
    <cellStyle name="Normal 2 2 2 2 2 2 13 22" xfId="26942"/>
    <cellStyle name="Normal 2 2 2 2 2 2 13 3" xfId="26943"/>
    <cellStyle name="Normal 2 2 2 2 2 2 13 4" xfId="26944"/>
    <cellStyle name="Normal 2 2 2 2 2 2 13 5" xfId="26945"/>
    <cellStyle name="Normal 2 2 2 2 2 2 13 6" xfId="26946"/>
    <cellStyle name="Normal 2 2 2 2 2 2 13 7" xfId="26947"/>
    <cellStyle name="Normal 2 2 2 2 2 2 13 8" xfId="26948"/>
    <cellStyle name="Normal 2 2 2 2 2 2 13 9" xfId="26949"/>
    <cellStyle name="Normal 2 2 2 2 2 2 14" xfId="26950"/>
    <cellStyle name="Normal 2 2 2 2 2 2 14 10" xfId="26951"/>
    <cellStyle name="Normal 2 2 2 2 2 2 14 11" xfId="26952"/>
    <cellStyle name="Normal 2 2 2 2 2 2 14 12" xfId="26953"/>
    <cellStyle name="Normal 2 2 2 2 2 2 14 13" xfId="26954"/>
    <cellStyle name="Normal 2 2 2 2 2 2 14 14" xfId="26955"/>
    <cellStyle name="Normal 2 2 2 2 2 2 14 15" xfId="26956"/>
    <cellStyle name="Normal 2 2 2 2 2 2 14 16" xfId="26957"/>
    <cellStyle name="Normal 2 2 2 2 2 2 14 17" xfId="26958"/>
    <cellStyle name="Normal 2 2 2 2 2 2 14 18" xfId="26959"/>
    <cellStyle name="Normal 2 2 2 2 2 2 14 19" xfId="26960"/>
    <cellStyle name="Normal 2 2 2 2 2 2 14 2" xfId="26961"/>
    <cellStyle name="Normal 2 2 2 2 2 2 14 20" xfId="26962"/>
    <cellStyle name="Normal 2 2 2 2 2 2 14 21" xfId="26963"/>
    <cellStyle name="Normal 2 2 2 2 2 2 14 22" xfId="26964"/>
    <cellStyle name="Normal 2 2 2 2 2 2 14 3" xfId="26965"/>
    <cellStyle name="Normal 2 2 2 2 2 2 14 4" xfId="26966"/>
    <cellStyle name="Normal 2 2 2 2 2 2 14 5" xfId="26967"/>
    <cellStyle name="Normal 2 2 2 2 2 2 14 6" xfId="26968"/>
    <cellStyle name="Normal 2 2 2 2 2 2 14 7" xfId="26969"/>
    <cellStyle name="Normal 2 2 2 2 2 2 14 8" xfId="26970"/>
    <cellStyle name="Normal 2 2 2 2 2 2 14 9" xfId="26971"/>
    <cellStyle name="Normal 2 2 2 2 2 2 15" xfId="26972"/>
    <cellStyle name="Normal 2 2 2 2 2 2 15 10" xfId="26973"/>
    <cellStyle name="Normal 2 2 2 2 2 2 15 11" xfId="26974"/>
    <cellStyle name="Normal 2 2 2 2 2 2 15 12" xfId="26975"/>
    <cellStyle name="Normal 2 2 2 2 2 2 15 13" xfId="26976"/>
    <cellStyle name="Normal 2 2 2 2 2 2 15 14" xfId="26977"/>
    <cellStyle name="Normal 2 2 2 2 2 2 15 15" xfId="26978"/>
    <cellStyle name="Normal 2 2 2 2 2 2 15 16" xfId="26979"/>
    <cellStyle name="Normal 2 2 2 2 2 2 15 17" xfId="26980"/>
    <cellStyle name="Normal 2 2 2 2 2 2 15 18" xfId="26981"/>
    <cellStyle name="Normal 2 2 2 2 2 2 15 19" xfId="26982"/>
    <cellStyle name="Normal 2 2 2 2 2 2 15 2" xfId="26983"/>
    <cellStyle name="Normal 2 2 2 2 2 2 15 20" xfId="26984"/>
    <cellStyle name="Normal 2 2 2 2 2 2 15 21" xfId="26985"/>
    <cellStyle name="Normal 2 2 2 2 2 2 15 22" xfId="26986"/>
    <cellStyle name="Normal 2 2 2 2 2 2 15 3" xfId="26987"/>
    <cellStyle name="Normal 2 2 2 2 2 2 15 4" xfId="26988"/>
    <cellStyle name="Normal 2 2 2 2 2 2 15 5" xfId="26989"/>
    <cellStyle name="Normal 2 2 2 2 2 2 15 6" xfId="26990"/>
    <cellStyle name="Normal 2 2 2 2 2 2 15 7" xfId="26991"/>
    <cellStyle name="Normal 2 2 2 2 2 2 15 8" xfId="26992"/>
    <cellStyle name="Normal 2 2 2 2 2 2 15 9" xfId="26993"/>
    <cellStyle name="Normal 2 2 2 2 2 2 16" xfId="26994"/>
    <cellStyle name="Normal 2 2 2 2 2 2 16 10" xfId="26995"/>
    <cellStyle name="Normal 2 2 2 2 2 2 16 11" xfId="26996"/>
    <cellStyle name="Normal 2 2 2 2 2 2 16 12" xfId="26997"/>
    <cellStyle name="Normal 2 2 2 2 2 2 16 13" xfId="26998"/>
    <cellStyle name="Normal 2 2 2 2 2 2 16 14" xfId="26999"/>
    <cellStyle name="Normal 2 2 2 2 2 2 16 15" xfId="27000"/>
    <cellStyle name="Normal 2 2 2 2 2 2 16 16" xfId="27001"/>
    <cellStyle name="Normal 2 2 2 2 2 2 16 17" xfId="27002"/>
    <cellStyle name="Normal 2 2 2 2 2 2 16 18" xfId="27003"/>
    <cellStyle name="Normal 2 2 2 2 2 2 16 19" xfId="27004"/>
    <cellStyle name="Normal 2 2 2 2 2 2 16 2" xfId="27005"/>
    <cellStyle name="Normal 2 2 2 2 2 2 16 20" xfId="27006"/>
    <cellStyle name="Normal 2 2 2 2 2 2 16 21" xfId="27007"/>
    <cellStyle name="Normal 2 2 2 2 2 2 16 22" xfId="27008"/>
    <cellStyle name="Normal 2 2 2 2 2 2 16 3" xfId="27009"/>
    <cellStyle name="Normal 2 2 2 2 2 2 16 4" xfId="27010"/>
    <cellStyle name="Normal 2 2 2 2 2 2 16 5" xfId="27011"/>
    <cellStyle name="Normal 2 2 2 2 2 2 16 6" xfId="27012"/>
    <cellStyle name="Normal 2 2 2 2 2 2 16 7" xfId="27013"/>
    <cellStyle name="Normal 2 2 2 2 2 2 16 8" xfId="27014"/>
    <cellStyle name="Normal 2 2 2 2 2 2 16 9" xfId="27015"/>
    <cellStyle name="Normal 2 2 2 2 2 2 17" xfId="27016"/>
    <cellStyle name="Normal 2 2 2 2 2 2 17 10" xfId="27017"/>
    <cellStyle name="Normal 2 2 2 2 2 2 17 11" xfId="27018"/>
    <cellStyle name="Normal 2 2 2 2 2 2 17 12" xfId="27019"/>
    <cellStyle name="Normal 2 2 2 2 2 2 17 13" xfId="27020"/>
    <cellStyle name="Normal 2 2 2 2 2 2 17 14" xfId="27021"/>
    <cellStyle name="Normal 2 2 2 2 2 2 17 15" xfId="27022"/>
    <cellStyle name="Normal 2 2 2 2 2 2 17 16" xfId="27023"/>
    <cellStyle name="Normal 2 2 2 2 2 2 17 17" xfId="27024"/>
    <cellStyle name="Normal 2 2 2 2 2 2 17 18" xfId="27025"/>
    <cellStyle name="Normal 2 2 2 2 2 2 17 19" xfId="27026"/>
    <cellStyle name="Normal 2 2 2 2 2 2 17 2" xfId="27027"/>
    <cellStyle name="Normal 2 2 2 2 2 2 17 20" xfId="27028"/>
    <cellStyle name="Normal 2 2 2 2 2 2 17 21" xfId="27029"/>
    <cellStyle name="Normal 2 2 2 2 2 2 17 22" xfId="27030"/>
    <cellStyle name="Normal 2 2 2 2 2 2 17 3" xfId="27031"/>
    <cellStyle name="Normal 2 2 2 2 2 2 17 4" xfId="27032"/>
    <cellStyle name="Normal 2 2 2 2 2 2 17 5" xfId="27033"/>
    <cellStyle name="Normal 2 2 2 2 2 2 17 6" xfId="27034"/>
    <cellStyle name="Normal 2 2 2 2 2 2 17 7" xfId="27035"/>
    <cellStyle name="Normal 2 2 2 2 2 2 17 8" xfId="27036"/>
    <cellStyle name="Normal 2 2 2 2 2 2 17 9" xfId="27037"/>
    <cellStyle name="Normal 2 2 2 2 2 2 18" xfId="27038"/>
    <cellStyle name="Normal 2 2 2 2 2 2 18 10" xfId="27039"/>
    <cellStyle name="Normal 2 2 2 2 2 2 18 11" xfId="27040"/>
    <cellStyle name="Normal 2 2 2 2 2 2 18 12" xfId="27041"/>
    <cellStyle name="Normal 2 2 2 2 2 2 18 13" xfId="27042"/>
    <cellStyle name="Normal 2 2 2 2 2 2 18 14" xfId="27043"/>
    <cellStyle name="Normal 2 2 2 2 2 2 18 15" xfId="27044"/>
    <cellStyle name="Normal 2 2 2 2 2 2 18 16" xfId="27045"/>
    <cellStyle name="Normal 2 2 2 2 2 2 18 17" xfId="27046"/>
    <cellStyle name="Normal 2 2 2 2 2 2 18 18" xfId="27047"/>
    <cellStyle name="Normal 2 2 2 2 2 2 18 19" xfId="27048"/>
    <cellStyle name="Normal 2 2 2 2 2 2 18 2" xfId="27049"/>
    <cellStyle name="Normal 2 2 2 2 2 2 18 20" xfId="27050"/>
    <cellStyle name="Normal 2 2 2 2 2 2 18 21" xfId="27051"/>
    <cellStyle name="Normal 2 2 2 2 2 2 18 22" xfId="27052"/>
    <cellStyle name="Normal 2 2 2 2 2 2 18 3" xfId="27053"/>
    <cellStyle name="Normal 2 2 2 2 2 2 18 4" xfId="27054"/>
    <cellStyle name="Normal 2 2 2 2 2 2 18 5" xfId="27055"/>
    <cellStyle name="Normal 2 2 2 2 2 2 18 6" xfId="27056"/>
    <cellStyle name="Normal 2 2 2 2 2 2 18 7" xfId="27057"/>
    <cellStyle name="Normal 2 2 2 2 2 2 18 8" xfId="27058"/>
    <cellStyle name="Normal 2 2 2 2 2 2 18 9" xfId="27059"/>
    <cellStyle name="Normal 2 2 2 2 2 2 19" xfId="27060"/>
    <cellStyle name="Normal 2 2 2 2 2 2 19 10" xfId="27061"/>
    <cellStyle name="Normal 2 2 2 2 2 2 19 11" xfId="27062"/>
    <cellStyle name="Normal 2 2 2 2 2 2 19 12" xfId="27063"/>
    <cellStyle name="Normal 2 2 2 2 2 2 19 13" xfId="27064"/>
    <cellStyle name="Normal 2 2 2 2 2 2 19 14" xfId="27065"/>
    <cellStyle name="Normal 2 2 2 2 2 2 19 15" xfId="27066"/>
    <cellStyle name="Normal 2 2 2 2 2 2 19 16" xfId="27067"/>
    <cellStyle name="Normal 2 2 2 2 2 2 19 17" xfId="27068"/>
    <cellStyle name="Normal 2 2 2 2 2 2 19 18" xfId="27069"/>
    <cellStyle name="Normal 2 2 2 2 2 2 19 19" xfId="27070"/>
    <cellStyle name="Normal 2 2 2 2 2 2 19 2" xfId="27071"/>
    <cellStyle name="Normal 2 2 2 2 2 2 19 20" xfId="27072"/>
    <cellStyle name="Normal 2 2 2 2 2 2 19 21" xfId="27073"/>
    <cellStyle name="Normal 2 2 2 2 2 2 19 22" xfId="27074"/>
    <cellStyle name="Normal 2 2 2 2 2 2 19 3" xfId="27075"/>
    <cellStyle name="Normal 2 2 2 2 2 2 19 4" xfId="27076"/>
    <cellStyle name="Normal 2 2 2 2 2 2 19 5" xfId="27077"/>
    <cellStyle name="Normal 2 2 2 2 2 2 19 6" xfId="27078"/>
    <cellStyle name="Normal 2 2 2 2 2 2 19 7" xfId="27079"/>
    <cellStyle name="Normal 2 2 2 2 2 2 19 8" xfId="27080"/>
    <cellStyle name="Normal 2 2 2 2 2 2 19 9" xfId="27081"/>
    <cellStyle name="Normal 2 2 2 2 2 2 2" xfId="27082"/>
    <cellStyle name="Normal 2 2 2 2 2 2 2 10" xfId="27083"/>
    <cellStyle name="Normal 2 2 2 2 2 2 2 11" xfId="27084"/>
    <cellStyle name="Normal 2 2 2 2 2 2 2 12" xfId="27085"/>
    <cellStyle name="Normal 2 2 2 2 2 2 2 13" xfId="27086"/>
    <cellStyle name="Normal 2 2 2 2 2 2 2 14" xfId="27087"/>
    <cellStyle name="Normal 2 2 2 2 2 2 2 15" xfId="27088"/>
    <cellStyle name="Normal 2 2 2 2 2 2 2 16" xfId="27089"/>
    <cellStyle name="Normal 2 2 2 2 2 2 2 17" xfId="27090"/>
    <cellStyle name="Normal 2 2 2 2 2 2 2 18" xfId="27091"/>
    <cellStyle name="Normal 2 2 2 2 2 2 2 19" xfId="27092"/>
    <cellStyle name="Normal 2 2 2 2 2 2 2 2" xfId="27093"/>
    <cellStyle name="Normal 2 2 2 2 2 2 2 2 10" xfId="27094"/>
    <cellStyle name="Normal 2 2 2 2 2 2 2 2 10 10" xfId="27095"/>
    <cellStyle name="Normal 2 2 2 2 2 2 2 2 10 11" xfId="27096"/>
    <cellStyle name="Normal 2 2 2 2 2 2 2 2 10 12" xfId="27097"/>
    <cellStyle name="Normal 2 2 2 2 2 2 2 2 10 13" xfId="27098"/>
    <cellStyle name="Normal 2 2 2 2 2 2 2 2 10 14" xfId="27099"/>
    <cellStyle name="Normal 2 2 2 2 2 2 2 2 10 15" xfId="27100"/>
    <cellStyle name="Normal 2 2 2 2 2 2 2 2 10 16" xfId="27101"/>
    <cellStyle name="Normal 2 2 2 2 2 2 2 2 10 17" xfId="27102"/>
    <cellStyle name="Normal 2 2 2 2 2 2 2 2 10 18" xfId="27103"/>
    <cellStyle name="Normal 2 2 2 2 2 2 2 2 10 19" xfId="27104"/>
    <cellStyle name="Normal 2 2 2 2 2 2 2 2 10 2" xfId="27105"/>
    <cellStyle name="Normal 2 2 2 2 2 2 2 2 10 20" xfId="27106"/>
    <cellStyle name="Normal 2 2 2 2 2 2 2 2 10 21" xfId="27107"/>
    <cellStyle name="Normal 2 2 2 2 2 2 2 2 10 22" xfId="27108"/>
    <cellStyle name="Normal 2 2 2 2 2 2 2 2 10 3" xfId="27109"/>
    <cellStyle name="Normal 2 2 2 2 2 2 2 2 10 4" xfId="27110"/>
    <cellStyle name="Normal 2 2 2 2 2 2 2 2 10 5" xfId="27111"/>
    <cellStyle name="Normal 2 2 2 2 2 2 2 2 10 6" xfId="27112"/>
    <cellStyle name="Normal 2 2 2 2 2 2 2 2 10 7" xfId="27113"/>
    <cellStyle name="Normal 2 2 2 2 2 2 2 2 10 8" xfId="27114"/>
    <cellStyle name="Normal 2 2 2 2 2 2 2 2 10 9" xfId="27115"/>
    <cellStyle name="Normal 2 2 2 2 2 2 2 2 100" xfId="27116"/>
    <cellStyle name="Normal 2 2 2 2 2 2 2 2 101" xfId="27117"/>
    <cellStyle name="Normal 2 2 2 2 2 2 2 2 102" xfId="27118"/>
    <cellStyle name="Normal 2 2 2 2 2 2 2 2 103" xfId="27119"/>
    <cellStyle name="Normal 2 2 2 2 2 2 2 2 11" xfId="27120"/>
    <cellStyle name="Normal 2 2 2 2 2 2 2 2 11 10" xfId="27121"/>
    <cellStyle name="Normal 2 2 2 2 2 2 2 2 11 11" xfId="27122"/>
    <cellStyle name="Normal 2 2 2 2 2 2 2 2 11 12" xfId="27123"/>
    <cellStyle name="Normal 2 2 2 2 2 2 2 2 11 13" xfId="27124"/>
    <cellStyle name="Normal 2 2 2 2 2 2 2 2 11 14" xfId="27125"/>
    <cellStyle name="Normal 2 2 2 2 2 2 2 2 11 15" xfId="27126"/>
    <cellStyle name="Normal 2 2 2 2 2 2 2 2 11 16" xfId="27127"/>
    <cellStyle name="Normal 2 2 2 2 2 2 2 2 11 17" xfId="27128"/>
    <cellStyle name="Normal 2 2 2 2 2 2 2 2 11 18" xfId="27129"/>
    <cellStyle name="Normal 2 2 2 2 2 2 2 2 11 19" xfId="27130"/>
    <cellStyle name="Normal 2 2 2 2 2 2 2 2 11 2" xfId="27131"/>
    <cellStyle name="Normal 2 2 2 2 2 2 2 2 11 20" xfId="27132"/>
    <cellStyle name="Normal 2 2 2 2 2 2 2 2 11 21" xfId="27133"/>
    <cellStyle name="Normal 2 2 2 2 2 2 2 2 11 22" xfId="27134"/>
    <cellStyle name="Normal 2 2 2 2 2 2 2 2 11 3" xfId="27135"/>
    <cellStyle name="Normal 2 2 2 2 2 2 2 2 11 4" xfId="27136"/>
    <cellStyle name="Normal 2 2 2 2 2 2 2 2 11 5" xfId="27137"/>
    <cellStyle name="Normal 2 2 2 2 2 2 2 2 11 6" xfId="27138"/>
    <cellStyle name="Normal 2 2 2 2 2 2 2 2 11 7" xfId="27139"/>
    <cellStyle name="Normal 2 2 2 2 2 2 2 2 11 8" xfId="27140"/>
    <cellStyle name="Normal 2 2 2 2 2 2 2 2 11 9" xfId="27141"/>
    <cellStyle name="Normal 2 2 2 2 2 2 2 2 12" xfId="27142"/>
    <cellStyle name="Normal 2 2 2 2 2 2 2 2 12 10" xfId="27143"/>
    <cellStyle name="Normal 2 2 2 2 2 2 2 2 12 11" xfId="27144"/>
    <cellStyle name="Normal 2 2 2 2 2 2 2 2 12 12" xfId="27145"/>
    <cellStyle name="Normal 2 2 2 2 2 2 2 2 12 13" xfId="27146"/>
    <cellStyle name="Normal 2 2 2 2 2 2 2 2 12 14" xfId="27147"/>
    <cellStyle name="Normal 2 2 2 2 2 2 2 2 12 15" xfId="27148"/>
    <cellStyle name="Normal 2 2 2 2 2 2 2 2 12 16" xfId="27149"/>
    <cellStyle name="Normal 2 2 2 2 2 2 2 2 12 17" xfId="27150"/>
    <cellStyle name="Normal 2 2 2 2 2 2 2 2 12 18" xfId="27151"/>
    <cellStyle name="Normal 2 2 2 2 2 2 2 2 12 19" xfId="27152"/>
    <cellStyle name="Normal 2 2 2 2 2 2 2 2 12 2" xfId="27153"/>
    <cellStyle name="Normal 2 2 2 2 2 2 2 2 12 20" xfId="27154"/>
    <cellStyle name="Normal 2 2 2 2 2 2 2 2 12 21" xfId="27155"/>
    <cellStyle name="Normal 2 2 2 2 2 2 2 2 12 22" xfId="27156"/>
    <cellStyle name="Normal 2 2 2 2 2 2 2 2 12 3" xfId="27157"/>
    <cellStyle name="Normal 2 2 2 2 2 2 2 2 12 4" xfId="27158"/>
    <cellStyle name="Normal 2 2 2 2 2 2 2 2 12 5" xfId="27159"/>
    <cellStyle name="Normal 2 2 2 2 2 2 2 2 12 6" xfId="27160"/>
    <cellStyle name="Normal 2 2 2 2 2 2 2 2 12 7" xfId="27161"/>
    <cellStyle name="Normal 2 2 2 2 2 2 2 2 12 8" xfId="27162"/>
    <cellStyle name="Normal 2 2 2 2 2 2 2 2 12 9" xfId="27163"/>
    <cellStyle name="Normal 2 2 2 2 2 2 2 2 13" xfId="27164"/>
    <cellStyle name="Normal 2 2 2 2 2 2 2 2 13 10" xfId="27165"/>
    <cellStyle name="Normal 2 2 2 2 2 2 2 2 13 11" xfId="27166"/>
    <cellStyle name="Normal 2 2 2 2 2 2 2 2 13 12" xfId="27167"/>
    <cellStyle name="Normal 2 2 2 2 2 2 2 2 13 13" xfId="27168"/>
    <cellStyle name="Normal 2 2 2 2 2 2 2 2 13 14" xfId="27169"/>
    <cellStyle name="Normal 2 2 2 2 2 2 2 2 13 15" xfId="27170"/>
    <cellStyle name="Normal 2 2 2 2 2 2 2 2 13 16" xfId="27171"/>
    <cellStyle name="Normal 2 2 2 2 2 2 2 2 13 17" xfId="27172"/>
    <cellStyle name="Normal 2 2 2 2 2 2 2 2 13 18" xfId="27173"/>
    <cellStyle name="Normal 2 2 2 2 2 2 2 2 13 19" xfId="27174"/>
    <cellStyle name="Normal 2 2 2 2 2 2 2 2 13 2" xfId="27175"/>
    <cellStyle name="Normal 2 2 2 2 2 2 2 2 13 20" xfId="27176"/>
    <cellStyle name="Normal 2 2 2 2 2 2 2 2 13 21" xfId="27177"/>
    <cellStyle name="Normal 2 2 2 2 2 2 2 2 13 22" xfId="27178"/>
    <cellStyle name="Normal 2 2 2 2 2 2 2 2 13 3" xfId="27179"/>
    <cellStyle name="Normal 2 2 2 2 2 2 2 2 13 4" xfId="27180"/>
    <cellStyle name="Normal 2 2 2 2 2 2 2 2 13 5" xfId="27181"/>
    <cellStyle name="Normal 2 2 2 2 2 2 2 2 13 6" xfId="27182"/>
    <cellStyle name="Normal 2 2 2 2 2 2 2 2 13 7" xfId="27183"/>
    <cellStyle name="Normal 2 2 2 2 2 2 2 2 13 8" xfId="27184"/>
    <cellStyle name="Normal 2 2 2 2 2 2 2 2 13 9" xfId="27185"/>
    <cellStyle name="Normal 2 2 2 2 2 2 2 2 14" xfId="27186"/>
    <cellStyle name="Normal 2 2 2 2 2 2 2 2 14 10" xfId="27187"/>
    <cellStyle name="Normal 2 2 2 2 2 2 2 2 14 11" xfId="27188"/>
    <cellStyle name="Normal 2 2 2 2 2 2 2 2 14 12" xfId="27189"/>
    <cellStyle name="Normal 2 2 2 2 2 2 2 2 14 13" xfId="27190"/>
    <cellStyle name="Normal 2 2 2 2 2 2 2 2 14 14" xfId="27191"/>
    <cellStyle name="Normal 2 2 2 2 2 2 2 2 14 15" xfId="27192"/>
    <cellStyle name="Normal 2 2 2 2 2 2 2 2 14 16" xfId="27193"/>
    <cellStyle name="Normal 2 2 2 2 2 2 2 2 14 17" xfId="27194"/>
    <cellStyle name="Normal 2 2 2 2 2 2 2 2 14 18" xfId="27195"/>
    <cellStyle name="Normal 2 2 2 2 2 2 2 2 14 19" xfId="27196"/>
    <cellStyle name="Normal 2 2 2 2 2 2 2 2 14 2" xfId="27197"/>
    <cellStyle name="Normal 2 2 2 2 2 2 2 2 14 20" xfId="27198"/>
    <cellStyle name="Normal 2 2 2 2 2 2 2 2 14 21" xfId="27199"/>
    <cellStyle name="Normal 2 2 2 2 2 2 2 2 14 22" xfId="27200"/>
    <cellStyle name="Normal 2 2 2 2 2 2 2 2 14 3" xfId="27201"/>
    <cellStyle name="Normal 2 2 2 2 2 2 2 2 14 4" xfId="27202"/>
    <cellStyle name="Normal 2 2 2 2 2 2 2 2 14 5" xfId="27203"/>
    <cellStyle name="Normal 2 2 2 2 2 2 2 2 14 6" xfId="27204"/>
    <cellStyle name="Normal 2 2 2 2 2 2 2 2 14 7" xfId="27205"/>
    <cellStyle name="Normal 2 2 2 2 2 2 2 2 14 8" xfId="27206"/>
    <cellStyle name="Normal 2 2 2 2 2 2 2 2 14 9" xfId="27207"/>
    <cellStyle name="Normal 2 2 2 2 2 2 2 2 15" xfId="27208"/>
    <cellStyle name="Normal 2 2 2 2 2 2 2 2 15 10" xfId="27209"/>
    <cellStyle name="Normal 2 2 2 2 2 2 2 2 15 11" xfId="27210"/>
    <cellStyle name="Normal 2 2 2 2 2 2 2 2 15 12" xfId="27211"/>
    <cellStyle name="Normal 2 2 2 2 2 2 2 2 15 13" xfId="27212"/>
    <cellStyle name="Normal 2 2 2 2 2 2 2 2 15 14" xfId="27213"/>
    <cellStyle name="Normal 2 2 2 2 2 2 2 2 15 15" xfId="27214"/>
    <cellStyle name="Normal 2 2 2 2 2 2 2 2 15 16" xfId="27215"/>
    <cellStyle name="Normal 2 2 2 2 2 2 2 2 15 17" xfId="27216"/>
    <cellStyle name="Normal 2 2 2 2 2 2 2 2 15 18" xfId="27217"/>
    <cellStyle name="Normal 2 2 2 2 2 2 2 2 15 19" xfId="27218"/>
    <cellStyle name="Normal 2 2 2 2 2 2 2 2 15 2" xfId="27219"/>
    <cellStyle name="Normal 2 2 2 2 2 2 2 2 15 20" xfId="27220"/>
    <cellStyle name="Normal 2 2 2 2 2 2 2 2 15 21" xfId="27221"/>
    <cellStyle name="Normal 2 2 2 2 2 2 2 2 15 22" xfId="27222"/>
    <cellStyle name="Normal 2 2 2 2 2 2 2 2 15 3" xfId="27223"/>
    <cellStyle name="Normal 2 2 2 2 2 2 2 2 15 4" xfId="27224"/>
    <cellStyle name="Normal 2 2 2 2 2 2 2 2 15 5" xfId="27225"/>
    <cellStyle name="Normal 2 2 2 2 2 2 2 2 15 6" xfId="27226"/>
    <cellStyle name="Normal 2 2 2 2 2 2 2 2 15 7" xfId="27227"/>
    <cellStyle name="Normal 2 2 2 2 2 2 2 2 15 8" xfId="27228"/>
    <cellStyle name="Normal 2 2 2 2 2 2 2 2 15 9" xfId="27229"/>
    <cellStyle name="Normal 2 2 2 2 2 2 2 2 16" xfId="27230"/>
    <cellStyle name="Normal 2 2 2 2 2 2 2 2 16 10" xfId="27231"/>
    <cellStyle name="Normal 2 2 2 2 2 2 2 2 16 11" xfId="27232"/>
    <cellStyle name="Normal 2 2 2 2 2 2 2 2 16 12" xfId="27233"/>
    <cellStyle name="Normal 2 2 2 2 2 2 2 2 16 13" xfId="27234"/>
    <cellStyle name="Normal 2 2 2 2 2 2 2 2 16 14" xfId="27235"/>
    <cellStyle name="Normal 2 2 2 2 2 2 2 2 16 15" xfId="27236"/>
    <cellStyle name="Normal 2 2 2 2 2 2 2 2 16 16" xfId="27237"/>
    <cellStyle name="Normal 2 2 2 2 2 2 2 2 16 17" xfId="27238"/>
    <cellStyle name="Normal 2 2 2 2 2 2 2 2 16 18" xfId="27239"/>
    <cellStyle name="Normal 2 2 2 2 2 2 2 2 16 19" xfId="27240"/>
    <cellStyle name="Normal 2 2 2 2 2 2 2 2 16 2" xfId="27241"/>
    <cellStyle name="Normal 2 2 2 2 2 2 2 2 16 20" xfId="27242"/>
    <cellStyle name="Normal 2 2 2 2 2 2 2 2 16 21" xfId="27243"/>
    <cellStyle name="Normal 2 2 2 2 2 2 2 2 16 22" xfId="27244"/>
    <cellStyle name="Normal 2 2 2 2 2 2 2 2 16 3" xfId="27245"/>
    <cellStyle name="Normal 2 2 2 2 2 2 2 2 16 4" xfId="27246"/>
    <cellStyle name="Normal 2 2 2 2 2 2 2 2 16 5" xfId="27247"/>
    <cellStyle name="Normal 2 2 2 2 2 2 2 2 16 6" xfId="27248"/>
    <cellStyle name="Normal 2 2 2 2 2 2 2 2 16 7" xfId="27249"/>
    <cellStyle name="Normal 2 2 2 2 2 2 2 2 16 8" xfId="27250"/>
    <cellStyle name="Normal 2 2 2 2 2 2 2 2 16 9" xfId="27251"/>
    <cellStyle name="Normal 2 2 2 2 2 2 2 2 17" xfId="27252"/>
    <cellStyle name="Normal 2 2 2 2 2 2 2 2 17 10" xfId="27253"/>
    <cellStyle name="Normal 2 2 2 2 2 2 2 2 17 11" xfId="27254"/>
    <cellStyle name="Normal 2 2 2 2 2 2 2 2 17 12" xfId="27255"/>
    <cellStyle name="Normal 2 2 2 2 2 2 2 2 17 13" xfId="27256"/>
    <cellStyle name="Normal 2 2 2 2 2 2 2 2 17 14" xfId="27257"/>
    <cellStyle name="Normal 2 2 2 2 2 2 2 2 17 15" xfId="27258"/>
    <cellStyle name="Normal 2 2 2 2 2 2 2 2 17 16" xfId="27259"/>
    <cellStyle name="Normal 2 2 2 2 2 2 2 2 17 17" xfId="27260"/>
    <cellStyle name="Normal 2 2 2 2 2 2 2 2 17 18" xfId="27261"/>
    <cellStyle name="Normal 2 2 2 2 2 2 2 2 17 19" xfId="27262"/>
    <cellStyle name="Normal 2 2 2 2 2 2 2 2 17 2" xfId="27263"/>
    <cellStyle name="Normal 2 2 2 2 2 2 2 2 17 20" xfId="27264"/>
    <cellStyle name="Normal 2 2 2 2 2 2 2 2 17 21" xfId="27265"/>
    <cellStyle name="Normal 2 2 2 2 2 2 2 2 17 22" xfId="27266"/>
    <cellStyle name="Normal 2 2 2 2 2 2 2 2 17 3" xfId="27267"/>
    <cellStyle name="Normal 2 2 2 2 2 2 2 2 17 4" xfId="27268"/>
    <cellStyle name="Normal 2 2 2 2 2 2 2 2 17 5" xfId="27269"/>
    <cellStyle name="Normal 2 2 2 2 2 2 2 2 17 6" xfId="27270"/>
    <cellStyle name="Normal 2 2 2 2 2 2 2 2 17 7" xfId="27271"/>
    <cellStyle name="Normal 2 2 2 2 2 2 2 2 17 8" xfId="27272"/>
    <cellStyle name="Normal 2 2 2 2 2 2 2 2 17 9" xfId="27273"/>
    <cellStyle name="Normal 2 2 2 2 2 2 2 2 18" xfId="27274"/>
    <cellStyle name="Normal 2 2 2 2 2 2 2 2 18 10" xfId="27275"/>
    <cellStyle name="Normal 2 2 2 2 2 2 2 2 18 11" xfId="27276"/>
    <cellStyle name="Normal 2 2 2 2 2 2 2 2 18 12" xfId="27277"/>
    <cellStyle name="Normal 2 2 2 2 2 2 2 2 18 13" xfId="27278"/>
    <cellStyle name="Normal 2 2 2 2 2 2 2 2 18 14" xfId="27279"/>
    <cellStyle name="Normal 2 2 2 2 2 2 2 2 18 15" xfId="27280"/>
    <cellStyle name="Normal 2 2 2 2 2 2 2 2 18 16" xfId="27281"/>
    <cellStyle name="Normal 2 2 2 2 2 2 2 2 18 17" xfId="27282"/>
    <cellStyle name="Normal 2 2 2 2 2 2 2 2 18 18" xfId="27283"/>
    <cellStyle name="Normal 2 2 2 2 2 2 2 2 18 19" xfId="27284"/>
    <cellStyle name="Normal 2 2 2 2 2 2 2 2 18 2" xfId="27285"/>
    <cellStyle name="Normal 2 2 2 2 2 2 2 2 18 20" xfId="27286"/>
    <cellStyle name="Normal 2 2 2 2 2 2 2 2 18 21" xfId="27287"/>
    <cellStyle name="Normal 2 2 2 2 2 2 2 2 18 22" xfId="27288"/>
    <cellStyle name="Normal 2 2 2 2 2 2 2 2 18 3" xfId="27289"/>
    <cellStyle name="Normal 2 2 2 2 2 2 2 2 18 4" xfId="27290"/>
    <cellStyle name="Normal 2 2 2 2 2 2 2 2 18 5" xfId="27291"/>
    <cellStyle name="Normal 2 2 2 2 2 2 2 2 18 6" xfId="27292"/>
    <cellStyle name="Normal 2 2 2 2 2 2 2 2 18 7" xfId="27293"/>
    <cellStyle name="Normal 2 2 2 2 2 2 2 2 18 8" xfId="27294"/>
    <cellStyle name="Normal 2 2 2 2 2 2 2 2 18 9" xfId="27295"/>
    <cellStyle name="Normal 2 2 2 2 2 2 2 2 19" xfId="27296"/>
    <cellStyle name="Normal 2 2 2 2 2 2 2 2 19 10" xfId="27297"/>
    <cellStyle name="Normal 2 2 2 2 2 2 2 2 19 11" xfId="27298"/>
    <cellStyle name="Normal 2 2 2 2 2 2 2 2 19 12" xfId="27299"/>
    <cellStyle name="Normal 2 2 2 2 2 2 2 2 19 13" xfId="27300"/>
    <cellStyle name="Normal 2 2 2 2 2 2 2 2 19 14" xfId="27301"/>
    <cellStyle name="Normal 2 2 2 2 2 2 2 2 19 15" xfId="27302"/>
    <cellStyle name="Normal 2 2 2 2 2 2 2 2 19 16" xfId="27303"/>
    <cellStyle name="Normal 2 2 2 2 2 2 2 2 19 17" xfId="27304"/>
    <cellStyle name="Normal 2 2 2 2 2 2 2 2 19 18" xfId="27305"/>
    <cellStyle name="Normal 2 2 2 2 2 2 2 2 19 19" xfId="27306"/>
    <cellStyle name="Normal 2 2 2 2 2 2 2 2 19 2" xfId="27307"/>
    <cellStyle name="Normal 2 2 2 2 2 2 2 2 19 20" xfId="27308"/>
    <cellStyle name="Normal 2 2 2 2 2 2 2 2 19 21" xfId="27309"/>
    <cellStyle name="Normal 2 2 2 2 2 2 2 2 19 22" xfId="27310"/>
    <cellStyle name="Normal 2 2 2 2 2 2 2 2 19 3" xfId="27311"/>
    <cellStyle name="Normal 2 2 2 2 2 2 2 2 19 4" xfId="27312"/>
    <cellStyle name="Normal 2 2 2 2 2 2 2 2 19 5" xfId="27313"/>
    <cellStyle name="Normal 2 2 2 2 2 2 2 2 19 6" xfId="27314"/>
    <cellStyle name="Normal 2 2 2 2 2 2 2 2 19 7" xfId="27315"/>
    <cellStyle name="Normal 2 2 2 2 2 2 2 2 19 8" xfId="27316"/>
    <cellStyle name="Normal 2 2 2 2 2 2 2 2 19 9" xfId="27317"/>
    <cellStyle name="Normal 2 2 2 2 2 2 2 2 2" xfId="27318"/>
    <cellStyle name="Normal 2 2 2 2 2 2 2 2 2 10" xfId="27319"/>
    <cellStyle name="Normal 2 2 2 2 2 2 2 2 2 11" xfId="27320"/>
    <cellStyle name="Normal 2 2 2 2 2 2 2 2 2 12" xfId="27321"/>
    <cellStyle name="Normal 2 2 2 2 2 2 2 2 2 13" xfId="27322"/>
    <cellStyle name="Normal 2 2 2 2 2 2 2 2 2 14" xfId="27323"/>
    <cellStyle name="Normal 2 2 2 2 2 2 2 2 2 15" xfId="27324"/>
    <cellStyle name="Normal 2 2 2 2 2 2 2 2 2 16" xfId="27325"/>
    <cellStyle name="Normal 2 2 2 2 2 2 2 2 2 17" xfId="27326"/>
    <cellStyle name="Normal 2 2 2 2 2 2 2 2 2 18" xfId="27327"/>
    <cellStyle name="Normal 2 2 2 2 2 2 2 2 2 19" xfId="27328"/>
    <cellStyle name="Normal 2 2 2 2 2 2 2 2 2 2" xfId="27329"/>
    <cellStyle name="Normal 2 2 2 2 2 2 2 2 2 2 10" xfId="27330"/>
    <cellStyle name="Normal 2 2 2 2 2 2 2 2 2 2 10 10" xfId="27331"/>
    <cellStyle name="Normal 2 2 2 2 2 2 2 2 2 2 10 11" xfId="27332"/>
    <cellStyle name="Normal 2 2 2 2 2 2 2 2 2 2 10 12" xfId="27333"/>
    <cellStyle name="Normal 2 2 2 2 2 2 2 2 2 2 10 13" xfId="27334"/>
    <cellStyle name="Normal 2 2 2 2 2 2 2 2 2 2 10 14" xfId="27335"/>
    <cellStyle name="Normal 2 2 2 2 2 2 2 2 2 2 10 15" xfId="27336"/>
    <cellStyle name="Normal 2 2 2 2 2 2 2 2 2 2 10 16" xfId="27337"/>
    <cellStyle name="Normal 2 2 2 2 2 2 2 2 2 2 10 17" xfId="27338"/>
    <cellStyle name="Normal 2 2 2 2 2 2 2 2 2 2 10 18" xfId="27339"/>
    <cellStyle name="Normal 2 2 2 2 2 2 2 2 2 2 10 19" xfId="27340"/>
    <cellStyle name="Normal 2 2 2 2 2 2 2 2 2 2 10 2" xfId="27341"/>
    <cellStyle name="Normal 2 2 2 2 2 2 2 2 2 2 10 20" xfId="27342"/>
    <cellStyle name="Normal 2 2 2 2 2 2 2 2 2 2 10 21" xfId="27343"/>
    <cellStyle name="Normal 2 2 2 2 2 2 2 2 2 2 10 22" xfId="27344"/>
    <cellStyle name="Normal 2 2 2 2 2 2 2 2 2 2 10 3" xfId="27345"/>
    <cellStyle name="Normal 2 2 2 2 2 2 2 2 2 2 10 4" xfId="27346"/>
    <cellStyle name="Normal 2 2 2 2 2 2 2 2 2 2 10 5" xfId="27347"/>
    <cellStyle name="Normal 2 2 2 2 2 2 2 2 2 2 10 6" xfId="27348"/>
    <cellStyle name="Normal 2 2 2 2 2 2 2 2 2 2 10 7" xfId="27349"/>
    <cellStyle name="Normal 2 2 2 2 2 2 2 2 2 2 10 8" xfId="27350"/>
    <cellStyle name="Normal 2 2 2 2 2 2 2 2 2 2 10 9" xfId="27351"/>
    <cellStyle name="Normal 2 2 2 2 2 2 2 2 2 2 11" xfId="27352"/>
    <cellStyle name="Normal 2 2 2 2 2 2 2 2 2 2 11 10" xfId="27353"/>
    <cellStyle name="Normal 2 2 2 2 2 2 2 2 2 2 11 11" xfId="27354"/>
    <cellStyle name="Normal 2 2 2 2 2 2 2 2 2 2 11 12" xfId="27355"/>
    <cellStyle name="Normal 2 2 2 2 2 2 2 2 2 2 11 13" xfId="27356"/>
    <cellStyle name="Normal 2 2 2 2 2 2 2 2 2 2 11 14" xfId="27357"/>
    <cellStyle name="Normal 2 2 2 2 2 2 2 2 2 2 11 15" xfId="27358"/>
    <cellStyle name="Normal 2 2 2 2 2 2 2 2 2 2 11 16" xfId="27359"/>
    <cellStyle name="Normal 2 2 2 2 2 2 2 2 2 2 11 17" xfId="27360"/>
    <cellStyle name="Normal 2 2 2 2 2 2 2 2 2 2 11 18" xfId="27361"/>
    <cellStyle name="Normal 2 2 2 2 2 2 2 2 2 2 11 19" xfId="27362"/>
    <cellStyle name="Normal 2 2 2 2 2 2 2 2 2 2 11 2" xfId="27363"/>
    <cellStyle name="Normal 2 2 2 2 2 2 2 2 2 2 11 20" xfId="27364"/>
    <cellStyle name="Normal 2 2 2 2 2 2 2 2 2 2 11 21" xfId="27365"/>
    <cellStyle name="Normal 2 2 2 2 2 2 2 2 2 2 11 22" xfId="27366"/>
    <cellStyle name="Normal 2 2 2 2 2 2 2 2 2 2 11 3" xfId="27367"/>
    <cellStyle name="Normal 2 2 2 2 2 2 2 2 2 2 11 4" xfId="27368"/>
    <cellStyle name="Normal 2 2 2 2 2 2 2 2 2 2 11 5" xfId="27369"/>
    <cellStyle name="Normal 2 2 2 2 2 2 2 2 2 2 11 6" xfId="27370"/>
    <cellStyle name="Normal 2 2 2 2 2 2 2 2 2 2 11 7" xfId="27371"/>
    <cellStyle name="Normal 2 2 2 2 2 2 2 2 2 2 11 8" xfId="27372"/>
    <cellStyle name="Normal 2 2 2 2 2 2 2 2 2 2 11 9" xfId="27373"/>
    <cellStyle name="Normal 2 2 2 2 2 2 2 2 2 2 12" xfId="27374"/>
    <cellStyle name="Normal 2 2 2 2 2 2 2 2 2 2 12 2" xfId="27375"/>
    <cellStyle name="Normal 2 2 2 2 2 2 2 2 2 2 12 2 10" xfId="27376"/>
    <cellStyle name="Normal 2 2 2 2 2 2 2 2 2 2 12 2 11" xfId="27377"/>
    <cellStyle name="Normal 2 2 2 2 2 2 2 2 2 2 12 2 12" xfId="27378"/>
    <cellStyle name="Normal 2 2 2 2 2 2 2 2 2 2 12 2 13" xfId="27379"/>
    <cellStyle name="Normal 2 2 2 2 2 2 2 2 2 2 12 2 14" xfId="27380"/>
    <cellStyle name="Normal 2 2 2 2 2 2 2 2 2 2 12 2 15" xfId="27381"/>
    <cellStyle name="Normal 2 2 2 2 2 2 2 2 2 2 12 2 16" xfId="27382"/>
    <cellStyle name="Normal 2 2 2 2 2 2 2 2 2 2 12 2 17" xfId="27383"/>
    <cellStyle name="Normal 2 2 2 2 2 2 2 2 2 2 12 2 18" xfId="27384"/>
    <cellStyle name="Normal 2 2 2 2 2 2 2 2 2 2 12 2 19" xfId="27385"/>
    <cellStyle name="Normal 2 2 2 2 2 2 2 2 2 2 12 2 2" xfId="27386"/>
    <cellStyle name="Normal 2 2 2 2 2 2 2 2 2 2 12 2 2 2" xfId="27387"/>
    <cellStyle name="Normal 2 2 2 2 2 2 2 2 2 2 12 2 2 2 10" xfId="27388"/>
    <cellStyle name="Normal 2 2 2 2 2 2 2 2 2 2 12 2 2 2 11" xfId="27389"/>
    <cellStyle name="Normal 2 2 2 2 2 2 2 2 2 2 12 2 2 2 12" xfId="27390"/>
    <cellStyle name="Normal 2 2 2 2 2 2 2 2 2 2 12 2 2 2 13" xfId="27391"/>
    <cellStyle name="Normal 2 2 2 2 2 2 2 2 2 2 12 2 2 2 14" xfId="27392"/>
    <cellStyle name="Normal 2 2 2 2 2 2 2 2 2 2 12 2 2 2 15" xfId="27393"/>
    <cellStyle name="Normal 2 2 2 2 2 2 2 2 2 2 12 2 2 2 16" xfId="27394"/>
    <cellStyle name="Normal 2 2 2 2 2 2 2 2 2 2 12 2 2 2 17" xfId="27395"/>
    <cellStyle name="Normal 2 2 2 2 2 2 2 2 2 2 12 2 2 2 18" xfId="27396"/>
    <cellStyle name="Normal 2 2 2 2 2 2 2 2 2 2 12 2 2 2 19" xfId="27397"/>
    <cellStyle name="Normal 2 2 2 2 2 2 2 2 2 2 12 2 2 2 2" xfId="27398"/>
    <cellStyle name="Normal 2 2 2 2 2 2 2 2 2 2 12 2 2 2 20" xfId="27399"/>
    <cellStyle name="Normal 2 2 2 2 2 2 2 2 2 2 12 2 2 2 21" xfId="27400"/>
    <cellStyle name="Normal 2 2 2 2 2 2 2 2 2 2 12 2 2 2 22" xfId="27401"/>
    <cellStyle name="Normal 2 2 2 2 2 2 2 2 2 2 12 2 2 2 3" xfId="27402"/>
    <cellStyle name="Normal 2 2 2 2 2 2 2 2 2 2 12 2 2 2 4" xfId="27403"/>
    <cellStyle name="Normal 2 2 2 2 2 2 2 2 2 2 12 2 2 2 5" xfId="27404"/>
    <cellStyle name="Normal 2 2 2 2 2 2 2 2 2 2 12 2 2 2 6" xfId="27405"/>
    <cellStyle name="Normal 2 2 2 2 2 2 2 2 2 2 12 2 2 2 7" xfId="27406"/>
    <cellStyle name="Normal 2 2 2 2 2 2 2 2 2 2 12 2 2 2 8" xfId="27407"/>
    <cellStyle name="Normal 2 2 2 2 2 2 2 2 2 2 12 2 2 2 9" xfId="27408"/>
    <cellStyle name="Normal 2 2 2 2 2 2 2 2 2 2 12 2 2 3" xfId="27409"/>
    <cellStyle name="Normal 2 2 2 2 2 2 2 2 2 2 12 2 2 3 10" xfId="27410"/>
    <cellStyle name="Normal 2 2 2 2 2 2 2 2 2 2 12 2 2 3 11" xfId="27411"/>
    <cellStyle name="Normal 2 2 2 2 2 2 2 2 2 2 12 2 2 3 12" xfId="27412"/>
    <cellStyle name="Normal 2 2 2 2 2 2 2 2 2 2 12 2 2 3 13" xfId="27413"/>
    <cellStyle name="Normal 2 2 2 2 2 2 2 2 2 2 12 2 2 3 14" xfId="27414"/>
    <cellStyle name="Normal 2 2 2 2 2 2 2 2 2 2 12 2 2 3 15" xfId="27415"/>
    <cellStyle name="Normal 2 2 2 2 2 2 2 2 2 2 12 2 2 3 16" xfId="27416"/>
    <cellStyle name="Normal 2 2 2 2 2 2 2 2 2 2 12 2 2 3 17" xfId="27417"/>
    <cellStyle name="Normal 2 2 2 2 2 2 2 2 2 2 12 2 2 3 18" xfId="27418"/>
    <cellStyle name="Normal 2 2 2 2 2 2 2 2 2 2 12 2 2 3 19" xfId="27419"/>
    <cellStyle name="Normal 2 2 2 2 2 2 2 2 2 2 12 2 2 3 2" xfId="27420"/>
    <cellStyle name="Normal 2 2 2 2 2 2 2 2 2 2 12 2 2 3 20" xfId="27421"/>
    <cellStyle name="Normal 2 2 2 2 2 2 2 2 2 2 12 2 2 3 21" xfId="27422"/>
    <cellStyle name="Normal 2 2 2 2 2 2 2 2 2 2 12 2 2 3 22" xfId="27423"/>
    <cellStyle name="Normal 2 2 2 2 2 2 2 2 2 2 12 2 2 3 3" xfId="27424"/>
    <cellStyle name="Normal 2 2 2 2 2 2 2 2 2 2 12 2 2 3 4" xfId="27425"/>
    <cellStyle name="Normal 2 2 2 2 2 2 2 2 2 2 12 2 2 3 5" xfId="27426"/>
    <cellStyle name="Normal 2 2 2 2 2 2 2 2 2 2 12 2 2 3 6" xfId="27427"/>
    <cellStyle name="Normal 2 2 2 2 2 2 2 2 2 2 12 2 2 3 7" xfId="27428"/>
    <cellStyle name="Normal 2 2 2 2 2 2 2 2 2 2 12 2 2 3 8" xfId="27429"/>
    <cellStyle name="Normal 2 2 2 2 2 2 2 2 2 2 12 2 2 3 9" xfId="27430"/>
    <cellStyle name="Normal 2 2 2 2 2 2 2 2 2 2 12 2 20" xfId="27431"/>
    <cellStyle name="Normal 2 2 2 2 2 2 2 2 2 2 12 2 21" xfId="27432"/>
    <cellStyle name="Normal 2 2 2 2 2 2 2 2 2 2 12 2 22" xfId="27433"/>
    <cellStyle name="Normal 2 2 2 2 2 2 2 2 2 2 12 2 23" xfId="27434"/>
    <cellStyle name="Normal 2 2 2 2 2 2 2 2 2 2 12 2 24" xfId="27435"/>
    <cellStyle name="Normal 2 2 2 2 2 2 2 2 2 2 12 2 3" xfId="27436"/>
    <cellStyle name="Normal 2 2 2 2 2 2 2 2 2 2 12 2 3 2" xfId="27437"/>
    <cellStyle name="Normal 2 2 2 2 2 2 2 2 2 2 12 2 4" xfId="27438"/>
    <cellStyle name="Normal 2 2 2 2 2 2 2 2 2 2 12 2 5" xfId="27439"/>
    <cellStyle name="Normal 2 2 2 2 2 2 2 2 2 2 12 2 6" xfId="27440"/>
    <cellStyle name="Normal 2 2 2 2 2 2 2 2 2 2 12 2 7" xfId="27441"/>
    <cellStyle name="Normal 2 2 2 2 2 2 2 2 2 2 12 2 8" xfId="27442"/>
    <cellStyle name="Normal 2 2 2 2 2 2 2 2 2 2 12 2 9" xfId="27443"/>
    <cellStyle name="Normal 2 2 2 2 2 2 2 2 2 2 12 3" xfId="27444"/>
    <cellStyle name="Normal 2 2 2 2 2 2 2 2 2 2 12 3 10" xfId="27445"/>
    <cellStyle name="Normal 2 2 2 2 2 2 2 2 2 2 12 3 11" xfId="27446"/>
    <cellStyle name="Normal 2 2 2 2 2 2 2 2 2 2 12 3 12" xfId="27447"/>
    <cellStyle name="Normal 2 2 2 2 2 2 2 2 2 2 12 3 13" xfId="27448"/>
    <cellStyle name="Normal 2 2 2 2 2 2 2 2 2 2 12 3 14" xfId="27449"/>
    <cellStyle name="Normal 2 2 2 2 2 2 2 2 2 2 12 3 15" xfId="27450"/>
    <cellStyle name="Normal 2 2 2 2 2 2 2 2 2 2 12 3 16" xfId="27451"/>
    <cellStyle name="Normal 2 2 2 2 2 2 2 2 2 2 12 3 17" xfId="27452"/>
    <cellStyle name="Normal 2 2 2 2 2 2 2 2 2 2 12 3 18" xfId="27453"/>
    <cellStyle name="Normal 2 2 2 2 2 2 2 2 2 2 12 3 19" xfId="27454"/>
    <cellStyle name="Normal 2 2 2 2 2 2 2 2 2 2 12 3 2" xfId="27455"/>
    <cellStyle name="Normal 2 2 2 2 2 2 2 2 2 2 12 3 20" xfId="27456"/>
    <cellStyle name="Normal 2 2 2 2 2 2 2 2 2 2 12 3 21" xfId="27457"/>
    <cellStyle name="Normal 2 2 2 2 2 2 2 2 2 2 12 3 22" xfId="27458"/>
    <cellStyle name="Normal 2 2 2 2 2 2 2 2 2 2 12 3 3" xfId="27459"/>
    <cellStyle name="Normal 2 2 2 2 2 2 2 2 2 2 12 3 4" xfId="27460"/>
    <cellStyle name="Normal 2 2 2 2 2 2 2 2 2 2 12 3 5" xfId="27461"/>
    <cellStyle name="Normal 2 2 2 2 2 2 2 2 2 2 12 3 6" xfId="27462"/>
    <cellStyle name="Normal 2 2 2 2 2 2 2 2 2 2 12 3 7" xfId="27463"/>
    <cellStyle name="Normal 2 2 2 2 2 2 2 2 2 2 12 3 8" xfId="27464"/>
    <cellStyle name="Normal 2 2 2 2 2 2 2 2 2 2 12 3 9" xfId="27465"/>
    <cellStyle name="Normal 2 2 2 2 2 2 2 2 2 2 12 4" xfId="27466"/>
    <cellStyle name="Normal 2 2 2 2 2 2 2 2 2 2 12 4 10" xfId="27467"/>
    <cellStyle name="Normal 2 2 2 2 2 2 2 2 2 2 12 4 11" xfId="27468"/>
    <cellStyle name="Normal 2 2 2 2 2 2 2 2 2 2 12 4 12" xfId="27469"/>
    <cellStyle name="Normal 2 2 2 2 2 2 2 2 2 2 12 4 13" xfId="27470"/>
    <cellStyle name="Normal 2 2 2 2 2 2 2 2 2 2 12 4 14" xfId="27471"/>
    <cellStyle name="Normal 2 2 2 2 2 2 2 2 2 2 12 4 15" xfId="27472"/>
    <cellStyle name="Normal 2 2 2 2 2 2 2 2 2 2 12 4 16" xfId="27473"/>
    <cellStyle name="Normal 2 2 2 2 2 2 2 2 2 2 12 4 17" xfId="27474"/>
    <cellStyle name="Normal 2 2 2 2 2 2 2 2 2 2 12 4 18" xfId="27475"/>
    <cellStyle name="Normal 2 2 2 2 2 2 2 2 2 2 12 4 19" xfId="27476"/>
    <cellStyle name="Normal 2 2 2 2 2 2 2 2 2 2 12 4 2" xfId="27477"/>
    <cellStyle name="Normal 2 2 2 2 2 2 2 2 2 2 12 4 20" xfId="27478"/>
    <cellStyle name="Normal 2 2 2 2 2 2 2 2 2 2 12 4 21" xfId="27479"/>
    <cellStyle name="Normal 2 2 2 2 2 2 2 2 2 2 12 4 22" xfId="27480"/>
    <cellStyle name="Normal 2 2 2 2 2 2 2 2 2 2 12 4 3" xfId="27481"/>
    <cellStyle name="Normal 2 2 2 2 2 2 2 2 2 2 12 4 4" xfId="27482"/>
    <cellStyle name="Normal 2 2 2 2 2 2 2 2 2 2 12 4 5" xfId="27483"/>
    <cellStyle name="Normal 2 2 2 2 2 2 2 2 2 2 12 4 6" xfId="27484"/>
    <cellStyle name="Normal 2 2 2 2 2 2 2 2 2 2 12 4 7" xfId="27485"/>
    <cellStyle name="Normal 2 2 2 2 2 2 2 2 2 2 12 4 8" xfId="27486"/>
    <cellStyle name="Normal 2 2 2 2 2 2 2 2 2 2 12 4 9" xfId="27487"/>
    <cellStyle name="Normal 2 2 2 2 2 2 2 2 2 2 13" xfId="27488"/>
    <cellStyle name="Normal 2 2 2 2 2 2 2 2 2 2 13 10" xfId="27489"/>
    <cellStyle name="Normal 2 2 2 2 2 2 2 2 2 2 13 11" xfId="27490"/>
    <cellStyle name="Normal 2 2 2 2 2 2 2 2 2 2 13 12" xfId="27491"/>
    <cellStyle name="Normal 2 2 2 2 2 2 2 2 2 2 13 13" xfId="27492"/>
    <cellStyle name="Normal 2 2 2 2 2 2 2 2 2 2 13 14" xfId="27493"/>
    <cellStyle name="Normal 2 2 2 2 2 2 2 2 2 2 13 15" xfId="27494"/>
    <cellStyle name="Normal 2 2 2 2 2 2 2 2 2 2 13 16" xfId="27495"/>
    <cellStyle name="Normal 2 2 2 2 2 2 2 2 2 2 13 17" xfId="27496"/>
    <cellStyle name="Normal 2 2 2 2 2 2 2 2 2 2 13 18" xfId="27497"/>
    <cellStyle name="Normal 2 2 2 2 2 2 2 2 2 2 13 19" xfId="27498"/>
    <cellStyle name="Normal 2 2 2 2 2 2 2 2 2 2 13 2" xfId="27499"/>
    <cellStyle name="Normal 2 2 2 2 2 2 2 2 2 2 13 20" xfId="27500"/>
    <cellStyle name="Normal 2 2 2 2 2 2 2 2 2 2 13 21" xfId="27501"/>
    <cellStyle name="Normal 2 2 2 2 2 2 2 2 2 2 13 22" xfId="27502"/>
    <cellStyle name="Normal 2 2 2 2 2 2 2 2 2 2 13 3" xfId="27503"/>
    <cellStyle name="Normal 2 2 2 2 2 2 2 2 2 2 13 4" xfId="27504"/>
    <cellStyle name="Normal 2 2 2 2 2 2 2 2 2 2 13 5" xfId="27505"/>
    <cellStyle name="Normal 2 2 2 2 2 2 2 2 2 2 13 6" xfId="27506"/>
    <cellStyle name="Normal 2 2 2 2 2 2 2 2 2 2 13 7" xfId="27507"/>
    <cellStyle name="Normal 2 2 2 2 2 2 2 2 2 2 13 8" xfId="27508"/>
    <cellStyle name="Normal 2 2 2 2 2 2 2 2 2 2 13 9" xfId="27509"/>
    <cellStyle name="Normal 2 2 2 2 2 2 2 2 2 2 14" xfId="27510"/>
    <cellStyle name="Normal 2 2 2 2 2 2 2 2 2 2 14 10" xfId="27511"/>
    <cellStyle name="Normal 2 2 2 2 2 2 2 2 2 2 14 11" xfId="27512"/>
    <cellStyle name="Normal 2 2 2 2 2 2 2 2 2 2 14 12" xfId="27513"/>
    <cellStyle name="Normal 2 2 2 2 2 2 2 2 2 2 14 13" xfId="27514"/>
    <cellStyle name="Normal 2 2 2 2 2 2 2 2 2 2 14 14" xfId="27515"/>
    <cellStyle name="Normal 2 2 2 2 2 2 2 2 2 2 14 15" xfId="27516"/>
    <cellStyle name="Normal 2 2 2 2 2 2 2 2 2 2 14 16" xfId="27517"/>
    <cellStyle name="Normal 2 2 2 2 2 2 2 2 2 2 14 17" xfId="27518"/>
    <cellStyle name="Normal 2 2 2 2 2 2 2 2 2 2 14 18" xfId="27519"/>
    <cellStyle name="Normal 2 2 2 2 2 2 2 2 2 2 14 19" xfId="27520"/>
    <cellStyle name="Normal 2 2 2 2 2 2 2 2 2 2 14 2" xfId="27521"/>
    <cellStyle name="Normal 2 2 2 2 2 2 2 2 2 2 14 20" xfId="27522"/>
    <cellStyle name="Normal 2 2 2 2 2 2 2 2 2 2 14 21" xfId="27523"/>
    <cellStyle name="Normal 2 2 2 2 2 2 2 2 2 2 14 22" xfId="27524"/>
    <cellStyle name="Normal 2 2 2 2 2 2 2 2 2 2 14 3" xfId="27525"/>
    <cellStyle name="Normal 2 2 2 2 2 2 2 2 2 2 14 4" xfId="27526"/>
    <cellStyle name="Normal 2 2 2 2 2 2 2 2 2 2 14 5" xfId="27527"/>
    <cellStyle name="Normal 2 2 2 2 2 2 2 2 2 2 14 6" xfId="27528"/>
    <cellStyle name="Normal 2 2 2 2 2 2 2 2 2 2 14 7" xfId="27529"/>
    <cellStyle name="Normal 2 2 2 2 2 2 2 2 2 2 14 8" xfId="27530"/>
    <cellStyle name="Normal 2 2 2 2 2 2 2 2 2 2 14 9" xfId="27531"/>
    <cellStyle name="Normal 2 2 2 2 2 2 2 2 2 2 15" xfId="27532"/>
    <cellStyle name="Normal 2 2 2 2 2 2 2 2 2 2 15 10" xfId="27533"/>
    <cellStyle name="Normal 2 2 2 2 2 2 2 2 2 2 15 11" xfId="27534"/>
    <cellStyle name="Normal 2 2 2 2 2 2 2 2 2 2 15 12" xfId="27535"/>
    <cellStyle name="Normal 2 2 2 2 2 2 2 2 2 2 15 13" xfId="27536"/>
    <cellStyle name="Normal 2 2 2 2 2 2 2 2 2 2 15 14" xfId="27537"/>
    <cellStyle name="Normal 2 2 2 2 2 2 2 2 2 2 15 15" xfId="27538"/>
    <cellStyle name="Normal 2 2 2 2 2 2 2 2 2 2 15 16" xfId="27539"/>
    <cellStyle name="Normal 2 2 2 2 2 2 2 2 2 2 15 17" xfId="27540"/>
    <cellStyle name="Normal 2 2 2 2 2 2 2 2 2 2 15 18" xfId="27541"/>
    <cellStyle name="Normal 2 2 2 2 2 2 2 2 2 2 15 19" xfId="27542"/>
    <cellStyle name="Normal 2 2 2 2 2 2 2 2 2 2 15 2" xfId="27543"/>
    <cellStyle name="Normal 2 2 2 2 2 2 2 2 2 2 15 20" xfId="27544"/>
    <cellStyle name="Normal 2 2 2 2 2 2 2 2 2 2 15 21" xfId="27545"/>
    <cellStyle name="Normal 2 2 2 2 2 2 2 2 2 2 15 22" xfId="27546"/>
    <cellStyle name="Normal 2 2 2 2 2 2 2 2 2 2 15 3" xfId="27547"/>
    <cellStyle name="Normal 2 2 2 2 2 2 2 2 2 2 15 4" xfId="27548"/>
    <cellStyle name="Normal 2 2 2 2 2 2 2 2 2 2 15 5" xfId="27549"/>
    <cellStyle name="Normal 2 2 2 2 2 2 2 2 2 2 15 6" xfId="27550"/>
    <cellStyle name="Normal 2 2 2 2 2 2 2 2 2 2 15 7" xfId="27551"/>
    <cellStyle name="Normal 2 2 2 2 2 2 2 2 2 2 15 8" xfId="27552"/>
    <cellStyle name="Normal 2 2 2 2 2 2 2 2 2 2 15 9" xfId="27553"/>
    <cellStyle name="Normal 2 2 2 2 2 2 2 2 2 2 16" xfId="27554"/>
    <cellStyle name="Normal 2 2 2 2 2 2 2 2 2 2 16 10" xfId="27555"/>
    <cellStyle name="Normal 2 2 2 2 2 2 2 2 2 2 16 11" xfId="27556"/>
    <cellStyle name="Normal 2 2 2 2 2 2 2 2 2 2 16 12" xfId="27557"/>
    <cellStyle name="Normal 2 2 2 2 2 2 2 2 2 2 16 13" xfId="27558"/>
    <cellStyle name="Normal 2 2 2 2 2 2 2 2 2 2 16 14" xfId="27559"/>
    <cellStyle name="Normal 2 2 2 2 2 2 2 2 2 2 16 15" xfId="27560"/>
    <cellStyle name="Normal 2 2 2 2 2 2 2 2 2 2 16 16" xfId="27561"/>
    <cellStyle name="Normal 2 2 2 2 2 2 2 2 2 2 16 17" xfId="27562"/>
    <cellStyle name="Normal 2 2 2 2 2 2 2 2 2 2 16 18" xfId="27563"/>
    <cellStyle name="Normal 2 2 2 2 2 2 2 2 2 2 16 19" xfId="27564"/>
    <cellStyle name="Normal 2 2 2 2 2 2 2 2 2 2 16 2" xfId="27565"/>
    <cellStyle name="Normal 2 2 2 2 2 2 2 2 2 2 16 20" xfId="27566"/>
    <cellStyle name="Normal 2 2 2 2 2 2 2 2 2 2 16 21" xfId="27567"/>
    <cellStyle name="Normal 2 2 2 2 2 2 2 2 2 2 16 22" xfId="27568"/>
    <cellStyle name="Normal 2 2 2 2 2 2 2 2 2 2 16 3" xfId="27569"/>
    <cellStyle name="Normal 2 2 2 2 2 2 2 2 2 2 16 4" xfId="27570"/>
    <cellStyle name="Normal 2 2 2 2 2 2 2 2 2 2 16 5" xfId="27571"/>
    <cellStyle name="Normal 2 2 2 2 2 2 2 2 2 2 16 6" xfId="27572"/>
    <cellStyle name="Normal 2 2 2 2 2 2 2 2 2 2 16 7" xfId="27573"/>
    <cellStyle name="Normal 2 2 2 2 2 2 2 2 2 2 16 8" xfId="27574"/>
    <cellStyle name="Normal 2 2 2 2 2 2 2 2 2 2 16 9" xfId="27575"/>
    <cellStyle name="Normal 2 2 2 2 2 2 2 2 2 2 17" xfId="27576"/>
    <cellStyle name="Normal 2 2 2 2 2 2 2 2 2 2 17 10" xfId="27577"/>
    <cellStyle name="Normal 2 2 2 2 2 2 2 2 2 2 17 11" xfId="27578"/>
    <cellStyle name="Normal 2 2 2 2 2 2 2 2 2 2 17 12" xfId="27579"/>
    <cellStyle name="Normal 2 2 2 2 2 2 2 2 2 2 17 13" xfId="27580"/>
    <cellStyle name="Normal 2 2 2 2 2 2 2 2 2 2 17 14" xfId="27581"/>
    <cellStyle name="Normal 2 2 2 2 2 2 2 2 2 2 17 15" xfId="27582"/>
    <cellStyle name="Normal 2 2 2 2 2 2 2 2 2 2 17 16" xfId="27583"/>
    <cellStyle name="Normal 2 2 2 2 2 2 2 2 2 2 17 17" xfId="27584"/>
    <cellStyle name="Normal 2 2 2 2 2 2 2 2 2 2 17 18" xfId="27585"/>
    <cellStyle name="Normal 2 2 2 2 2 2 2 2 2 2 17 19" xfId="27586"/>
    <cellStyle name="Normal 2 2 2 2 2 2 2 2 2 2 17 2" xfId="27587"/>
    <cellStyle name="Normal 2 2 2 2 2 2 2 2 2 2 17 20" xfId="27588"/>
    <cellStyle name="Normal 2 2 2 2 2 2 2 2 2 2 17 21" xfId="27589"/>
    <cellStyle name="Normal 2 2 2 2 2 2 2 2 2 2 17 22" xfId="27590"/>
    <cellStyle name="Normal 2 2 2 2 2 2 2 2 2 2 17 3" xfId="27591"/>
    <cellStyle name="Normal 2 2 2 2 2 2 2 2 2 2 17 4" xfId="27592"/>
    <cellStyle name="Normal 2 2 2 2 2 2 2 2 2 2 17 5" xfId="27593"/>
    <cellStyle name="Normal 2 2 2 2 2 2 2 2 2 2 17 6" xfId="27594"/>
    <cellStyle name="Normal 2 2 2 2 2 2 2 2 2 2 17 7" xfId="27595"/>
    <cellStyle name="Normal 2 2 2 2 2 2 2 2 2 2 17 8" xfId="27596"/>
    <cellStyle name="Normal 2 2 2 2 2 2 2 2 2 2 17 9" xfId="27597"/>
    <cellStyle name="Normal 2 2 2 2 2 2 2 2 2 2 18" xfId="27598"/>
    <cellStyle name="Normal 2 2 2 2 2 2 2 2 2 2 18 10" xfId="27599"/>
    <cellStyle name="Normal 2 2 2 2 2 2 2 2 2 2 18 11" xfId="27600"/>
    <cellStyle name="Normal 2 2 2 2 2 2 2 2 2 2 18 12" xfId="27601"/>
    <cellStyle name="Normal 2 2 2 2 2 2 2 2 2 2 18 13" xfId="27602"/>
    <cellStyle name="Normal 2 2 2 2 2 2 2 2 2 2 18 14" xfId="27603"/>
    <cellStyle name="Normal 2 2 2 2 2 2 2 2 2 2 18 15" xfId="27604"/>
    <cellStyle name="Normal 2 2 2 2 2 2 2 2 2 2 18 16" xfId="27605"/>
    <cellStyle name="Normal 2 2 2 2 2 2 2 2 2 2 18 17" xfId="27606"/>
    <cellStyle name="Normal 2 2 2 2 2 2 2 2 2 2 18 18" xfId="27607"/>
    <cellStyle name="Normal 2 2 2 2 2 2 2 2 2 2 18 19" xfId="27608"/>
    <cellStyle name="Normal 2 2 2 2 2 2 2 2 2 2 18 2" xfId="27609"/>
    <cellStyle name="Normal 2 2 2 2 2 2 2 2 2 2 18 20" xfId="27610"/>
    <cellStyle name="Normal 2 2 2 2 2 2 2 2 2 2 18 21" xfId="27611"/>
    <cellStyle name="Normal 2 2 2 2 2 2 2 2 2 2 18 22" xfId="27612"/>
    <cellStyle name="Normal 2 2 2 2 2 2 2 2 2 2 18 3" xfId="27613"/>
    <cellStyle name="Normal 2 2 2 2 2 2 2 2 2 2 18 4" xfId="27614"/>
    <cellStyle name="Normal 2 2 2 2 2 2 2 2 2 2 18 5" xfId="27615"/>
    <cellStyle name="Normal 2 2 2 2 2 2 2 2 2 2 18 6" xfId="27616"/>
    <cellStyle name="Normal 2 2 2 2 2 2 2 2 2 2 18 7" xfId="27617"/>
    <cellStyle name="Normal 2 2 2 2 2 2 2 2 2 2 18 8" xfId="27618"/>
    <cellStyle name="Normal 2 2 2 2 2 2 2 2 2 2 18 9" xfId="27619"/>
    <cellStyle name="Normal 2 2 2 2 2 2 2 2 2 2 19" xfId="27620"/>
    <cellStyle name="Normal 2 2 2 2 2 2 2 2 2 2 19 10" xfId="27621"/>
    <cellStyle name="Normal 2 2 2 2 2 2 2 2 2 2 19 11" xfId="27622"/>
    <cellStyle name="Normal 2 2 2 2 2 2 2 2 2 2 19 12" xfId="27623"/>
    <cellStyle name="Normal 2 2 2 2 2 2 2 2 2 2 19 13" xfId="27624"/>
    <cellStyle name="Normal 2 2 2 2 2 2 2 2 2 2 19 14" xfId="27625"/>
    <cellStyle name="Normal 2 2 2 2 2 2 2 2 2 2 19 15" xfId="27626"/>
    <cellStyle name="Normal 2 2 2 2 2 2 2 2 2 2 19 16" xfId="27627"/>
    <cellStyle name="Normal 2 2 2 2 2 2 2 2 2 2 19 17" xfId="27628"/>
    <cellStyle name="Normal 2 2 2 2 2 2 2 2 2 2 19 18" xfId="27629"/>
    <cellStyle name="Normal 2 2 2 2 2 2 2 2 2 2 19 19" xfId="27630"/>
    <cellStyle name="Normal 2 2 2 2 2 2 2 2 2 2 19 2" xfId="27631"/>
    <cellStyle name="Normal 2 2 2 2 2 2 2 2 2 2 19 20" xfId="27632"/>
    <cellStyle name="Normal 2 2 2 2 2 2 2 2 2 2 19 21" xfId="27633"/>
    <cellStyle name="Normal 2 2 2 2 2 2 2 2 2 2 19 22" xfId="27634"/>
    <cellStyle name="Normal 2 2 2 2 2 2 2 2 2 2 19 3" xfId="27635"/>
    <cellStyle name="Normal 2 2 2 2 2 2 2 2 2 2 19 4" xfId="27636"/>
    <cellStyle name="Normal 2 2 2 2 2 2 2 2 2 2 19 5" xfId="27637"/>
    <cellStyle name="Normal 2 2 2 2 2 2 2 2 2 2 19 6" xfId="27638"/>
    <cellStyle name="Normal 2 2 2 2 2 2 2 2 2 2 19 7" xfId="27639"/>
    <cellStyle name="Normal 2 2 2 2 2 2 2 2 2 2 19 8" xfId="27640"/>
    <cellStyle name="Normal 2 2 2 2 2 2 2 2 2 2 19 9" xfId="27641"/>
    <cellStyle name="Normal 2 2 2 2 2 2 2 2 2 2 2" xfId="27642"/>
    <cellStyle name="Normal 2 2 2 2 2 2 2 2 2 2 2 10" xfId="27643"/>
    <cellStyle name="Normal 2 2 2 2 2 2 2 2 2 2 2 11" xfId="27644"/>
    <cellStyle name="Normal 2 2 2 2 2 2 2 2 2 2 2 12" xfId="27645"/>
    <cellStyle name="Normal 2 2 2 2 2 2 2 2 2 2 2 12 10" xfId="27646"/>
    <cellStyle name="Normal 2 2 2 2 2 2 2 2 2 2 2 12 11" xfId="27647"/>
    <cellStyle name="Normal 2 2 2 2 2 2 2 2 2 2 2 12 12" xfId="27648"/>
    <cellStyle name="Normal 2 2 2 2 2 2 2 2 2 2 2 12 13" xfId="27649"/>
    <cellStyle name="Normal 2 2 2 2 2 2 2 2 2 2 2 12 14" xfId="27650"/>
    <cellStyle name="Normal 2 2 2 2 2 2 2 2 2 2 2 12 15" xfId="27651"/>
    <cellStyle name="Normal 2 2 2 2 2 2 2 2 2 2 2 12 16" xfId="27652"/>
    <cellStyle name="Normal 2 2 2 2 2 2 2 2 2 2 2 12 17" xfId="27653"/>
    <cellStyle name="Normal 2 2 2 2 2 2 2 2 2 2 2 12 18" xfId="27654"/>
    <cellStyle name="Normal 2 2 2 2 2 2 2 2 2 2 2 12 19" xfId="27655"/>
    <cellStyle name="Normal 2 2 2 2 2 2 2 2 2 2 2 12 2" xfId="27656"/>
    <cellStyle name="Normal 2 2 2 2 2 2 2 2 2 2 2 12 2 2" xfId="27657"/>
    <cellStyle name="Normal 2 2 2 2 2 2 2 2 2 2 2 12 2 2 10" xfId="27658"/>
    <cellStyle name="Normal 2 2 2 2 2 2 2 2 2 2 2 12 2 2 11" xfId="27659"/>
    <cellStyle name="Normal 2 2 2 2 2 2 2 2 2 2 2 12 2 2 12" xfId="27660"/>
    <cellStyle name="Normal 2 2 2 2 2 2 2 2 2 2 2 12 2 2 13" xfId="27661"/>
    <cellStyle name="Normal 2 2 2 2 2 2 2 2 2 2 2 12 2 2 14" xfId="27662"/>
    <cellStyle name="Normal 2 2 2 2 2 2 2 2 2 2 2 12 2 2 15" xfId="27663"/>
    <cellStyle name="Normal 2 2 2 2 2 2 2 2 2 2 2 12 2 2 16" xfId="27664"/>
    <cellStyle name="Normal 2 2 2 2 2 2 2 2 2 2 2 12 2 2 17" xfId="27665"/>
    <cellStyle name="Normal 2 2 2 2 2 2 2 2 2 2 2 12 2 2 18" xfId="27666"/>
    <cellStyle name="Normal 2 2 2 2 2 2 2 2 2 2 2 12 2 2 19" xfId="27667"/>
    <cellStyle name="Normal 2 2 2 2 2 2 2 2 2 2 2 12 2 2 2" xfId="27668"/>
    <cellStyle name="Normal 2 2 2 2 2 2 2 2 2 2 2 12 2 2 2 2" xfId="27669"/>
    <cellStyle name="Normal 2 2 2 2 2 2 2 2 2 2 2 12 2 2 20" xfId="27670"/>
    <cellStyle name="Normal 2 2 2 2 2 2 2 2 2 2 2 12 2 2 21" xfId="27671"/>
    <cellStyle name="Normal 2 2 2 2 2 2 2 2 2 2 2 12 2 2 22" xfId="27672"/>
    <cellStyle name="Normal 2 2 2 2 2 2 2 2 2 2 2 12 2 2 23" xfId="27673"/>
    <cellStyle name="Normal 2 2 2 2 2 2 2 2 2 2 2 12 2 2 24" xfId="27674"/>
    <cellStyle name="Normal 2 2 2 2 2 2 2 2 2 2 2 12 2 2 3" xfId="27675"/>
    <cellStyle name="Normal 2 2 2 2 2 2 2 2 2 2 2 12 2 2 4" xfId="27676"/>
    <cellStyle name="Normal 2 2 2 2 2 2 2 2 2 2 2 12 2 2 5" xfId="27677"/>
    <cellStyle name="Normal 2 2 2 2 2 2 2 2 2 2 2 12 2 2 6" xfId="27678"/>
    <cellStyle name="Normal 2 2 2 2 2 2 2 2 2 2 2 12 2 2 7" xfId="27679"/>
    <cellStyle name="Normal 2 2 2 2 2 2 2 2 2 2 2 12 2 2 8" xfId="27680"/>
    <cellStyle name="Normal 2 2 2 2 2 2 2 2 2 2 2 12 2 2 9" xfId="27681"/>
    <cellStyle name="Normal 2 2 2 2 2 2 2 2 2 2 2 12 2 3" xfId="27682"/>
    <cellStyle name="Normal 2 2 2 2 2 2 2 2 2 2 2 12 2 3 10" xfId="27683"/>
    <cellStyle name="Normal 2 2 2 2 2 2 2 2 2 2 2 12 2 3 11" xfId="27684"/>
    <cellStyle name="Normal 2 2 2 2 2 2 2 2 2 2 2 12 2 3 12" xfId="27685"/>
    <cellStyle name="Normal 2 2 2 2 2 2 2 2 2 2 2 12 2 3 13" xfId="27686"/>
    <cellStyle name="Normal 2 2 2 2 2 2 2 2 2 2 2 12 2 3 14" xfId="27687"/>
    <cellStyle name="Normal 2 2 2 2 2 2 2 2 2 2 2 12 2 3 15" xfId="27688"/>
    <cellStyle name="Normal 2 2 2 2 2 2 2 2 2 2 2 12 2 3 16" xfId="27689"/>
    <cellStyle name="Normal 2 2 2 2 2 2 2 2 2 2 2 12 2 3 17" xfId="27690"/>
    <cellStyle name="Normal 2 2 2 2 2 2 2 2 2 2 2 12 2 3 18" xfId="27691"/>
    <cellStyle name="Normal 2 2 2 2 2 2 2 2 2 2 2 12 2 3 19" xfId="27692"/>
    <cellStyle name="Normal 2 2 2 2 2 2 2 2 2 2 2 12 2 3 2" xfId="27693"/>
    <cellStyle name="Normal 2 2 2 2 2 2 2 2 2 2 2 12 2 3 20" xfId="27694"/>
    <cellStyle name="Normal 2 2 2 2 2 2 2 2 2 2 2 12 2 3 21" xfId="27695"/>
    <cellStyle name="Normal 2 2 2 2 2 2 2 2 2 2 2 12 2 3 22" xfId="27696"/>
    <cellStyle name="Normal 2 2 2 2 2 2 2 2 2 2 2 12 2 3 3" xfId="27697"/>
    <cellStyle name="Normal 2 2 2 2 2 2 2 2 2 2 2 12 2 3 4" xfId="27698"/>
    <cellStyle name="Normal 2 2 2 2 2 2 2 2 2 2 2 12 2 3 5" xfId="27699"/>
    <cellStyle name="Normal 2 2 2 2 2 2 2 2 2 2 2 12 2 3 6" xfId="27700"/>
    <cellStyle name="Normal 2 2 2 2 2 2 2 2 2 2 2 12 2 3 7" xfId="27701"/>
    <cellStyle name="Normal 2 2 2 2 2 2 2 2 2 2 2 12 2 3 8" xfId="27702"/>
    <cellStyle name="Normal 2 2 2 2 2 2 2 2 2 2 2 12 2 3 9" xfId="27703"/>
    <cellStyle name="Normal 2 2 2 2 2 2 2 2 2 2 2 12 20" xfId="27704"/>
    <cellStyle name="Normal 2 2 2 2 2 2 2 2 2 2 2 12 21" xfId="27705"/>
    <cellStyle name="Normal 2 2 2 2 2 2 2 2 2 2 2 12 22" xfId="27706"/>
    <cellStyle name="Normal 2 2 2 2 2 2 2 2 2 2 2 12 23" xfId="27707"/>
    <cellStyle name="Normal 2 2 2 2 2 2 2 2 2 2 2 12 24" xfId="27708"/>
    <cellStyle name="Normal 2 2 2 2 2 2 2 2 2 2 2 12 25" xfId="27709"/>
    <cellStyle name="Normal 2 2 2 2 2 2 2 2 2 2 2 12 3" xfId="27710"/>
    <cellStyle name="Normal 2 2 2 2 2 2 2 2 2 2 2 12 3 2" xfId="27711"/>
    <cellStyle name="Normal 2 2 2 2 2 2 2 2 2 2 2 12 4" xfId="27712"/>
    <cellStyle name="Normal 2 2 2 2 2 2 2 2 2 2 2 12 5" xfId="27713"/>
    <cellStyle name="Normal 2 2 2 2 2 2 2 2 2 2 2 12 6" xfId="27714"/>
    <cellStyle name="Normal 2 2 2 2 2 2 2 2 2 2 2 12 7" xfId="27715"/>
    <cellStyle name="Normal 2 2 2 2 2 2 2 2 2 2 2 12 8" xfId="27716"/>
    <cellStyle name="Normal 2 2 2 2 2 2 2 2 2 2 2 12 9" xfId="27717"/>
    <cellStyle name="Normal 2 2 2 2 2 2 2 2 2 2 2 13" xfId="27718"/>
    <cellStyle name="Normal 2 2 2 2 2 2 2 2 2 2 2 14" xfId="27719"/>
    <cellStyle name="Normal 2 2 2 2 2 2 2 2 2 2 2 15" xfId="27720"/>
    <cellStyle name="Normal 2 2 2 2 2 2 2 2 2 2 2 16" xfId="27721"/>
    <cellStyle name="Normal 2 2 2 2 2 2 2 2 2 2 2 17" xfId="27722"/>
    <cellStyle name="Normal 2 2 2 2 2 2 2 2 2 2 2 18" xfId="27723"/>
    <cellStyle name="Normal 2 2 2 2 2 2 2 2 2 2 2 19" xfId="27724"/>
    <cellStyle name="Normal 2 2 2 2 2 2 2 2 2 2 2 2" xfId="27725"/>
    <cellStyle name="Normal 2 2 2 2 2 2 2 2 2 2 2 2 10" xfId="27726"/>
    <cellStyle name="Normal 2 2 2 2 2 2 2 2 2 2 2 2 10 10" xfId="27727"/>
    <cellStyle name="Normal 2 2 2 2 2 2 2 2 2 2 2 2 10 11" xfId="27728"/>
    <cellStyle name="Normal 2 2 2 2 2 2 2 2 2 2 2 2 10 12" xfId="27729"/>
    <cellStyle name="Normal 2 2 2 2 2 2 2 2 2 2 2 2 10 13" xfId="27730"/>
    <cellStyle name="Normal 2 2 2 2 2 2 2 2 2 2 2 2 10 14" xfId="27731"/>
    <cellStyle name="Normal 2 2 2 2 2 2 2 2 2 2 2 2 10 15" xfId="27732"/>
    <cellStyle name="Normal 2 2 2 2 2 2 2 2 2 2 2 2 10 16" xfId="27733"/>
    <cellStyle name="Normal 2 2 2 2 2 2 2 2 2 2 2 2 10 17" xfId="27734"/>
    <cellStyle name="Normal 2 2 2 2 2 2 2 2 2 2 2 2 10 18" xfId="27735"/>
    <cellStyle name="Normal 2 2 2 2 2 2 2 2 2 2 2 2 10 19" xfId="27736"/>
    <cellStyle name="Normal 2 2 2 2 2 2 2 2 2 2 2 2 10 2" xfId="27737"/>
    <cellStyle name="Normal 2 2 2 2 2 2 2 2 2 2 2 2 10 20" xfId="27738"/>
    <cellStyle name="Normal 2 2 2 2 2 2 2 2 2 2 2 2 10 21" xfId="27739"/>
    <cellStyle name="Normal 2 2 2 2 2 2 2 2 2 2 2 2 10 22" xfId="27740"/>
    <cellStyle name="Normal 2 2 2 2 2 2 2 2 2 2 2 2 10 3" xfId="27741"/>
    <cellStyle name="Normal 2 2 2 2 2 2 2 2 2 2 2 2 10 4" xfId="27742"/>
    <cellStyle name="Normal 2 2 2 2 2 2 2 2 2 2 2 2 10 5" xfId="27743"/>
    <cellStyle name="Normal 2 2 2 2 2 2 2 2 2 2 2 2 10 6" xfId="27744"/>
    <cellStyle name="Normal 2 2 2 2 2 2 2 2 2 2 2 2 10 7" xfId="27745"/>
    <cellStyle name="Normal 2 2 2 2 2 2 2 2 2 2 2 2 10 8" xfId="27746"/>
    <cellStyle name="Normal 2 2 2 2 2 2 2 2 2 2 2 2 10 9" xfId="27747"/>
    <cellStyle name="Normal 2 2 2 2 2 2 2 2 2 2 2 2 11" xfId="27748"/>
    <cellStyle name="Normal 2 2 2 2 2 2 2 2 2 2 2 2 11 10" xfId="27749"/>
    <cellStyle name="Normal 2 2 2 2 2 2 2 2 2 2 2 2 11 11" xfId="27750"/>
    <cellStyle name="Normal 2 2 2 2 2 2 2 2 2 2 2 2 11 12" xfId="27751"/>
    <cellStyle name="Normal 2 2 2 2 2 2 2 2 2 2 2 2 11 13" xfId="27752"/>
    <cellStyle name="Normal 2 2 2 2 2 2 2 2 2 2 2 2 11 14" xfId="27753"/>
    <cellStyle name="Normal 2 2 2 2 2 2 2 2 2 2 2 2 11 15" xfId="27754"/>
    <cellStyle name="Normal 2 2 2 2 2 2 2 2 2 2 2 2 11 16" xfId="27755"/>
    <cellStyle name="Normal 2 2 2 2 2 2 2 2 2 2 2 2 11 17" xfId="27756"/>
    <cellStyle name="Normal 2 2 2 2 2 2 2 2 2 2 2 2 11 18" xfId="27757"/>
    <cellStyle name="Normal 2 2 2 2 2 2 2 2 2 2 2 2 11 19" xfId="27758"/>
    <cellStyle name="Normal 2 2 2 2 2 2 2 2 2 2 2 2 11 2" xfId="27759"/>
    <cellStyle name="Normal 2 2 2 2 2 2 2 2 2 2 2 2 11 20" xfId="27760"/>
    <cellStyle name="Normal 2 2 2 2 2 2 2 2 2 2 2 2 11 21" xfId="27761"/>
    <cellStyle name="Normal 2 2 2 2 2 2 2 2 2 2 2 2 11 22" xfId="27762"/>
    <cellStyle name="Normal 2 2 2 2 2 2 2 2 2 2 2 2 11 3" xfId="27763"/>
    <cellStyle name="Normal 2 2 2 2 2 2 2 2 2 2 2 2 11 4" xfId="27764"/>
    <cellStyle name="Normal 2 2 2 2 2 2 2 2 2 2 2 2 11 5" xfId="27765"/>
    <cellStyle name="Normal 2 2 2 2 2 2 2 2 2 2 2 2 11 6" xfId="27766"/>
    <cellStyle name="Normal 2 2 2 2 2 2 2 2 2 2 2 2 11 7" xfId="27767"/>
    <cellStyle name="Normal 2 2 2 2 2 2 2 2 2 2 2 2 11 8" xfId="27768"/>
    <cellStyle name="Normal 2 2 2 2 2 2 2 2 2 2 2 2 11 9" xfId="27769"/>
    <cellStyle name="Normal 2 2 2 2 2 2 2 2 2 2 2 2 12" xfId="27770"/>
    <cellStyle name="Normal 2 2 2 2 2 2 2 2 2 2 2 2 12 10" xfId="27771"/>
    <cellStyle name="Normal 2 2 2 2 2 2 2 2 2 2 2 2 12 11" xfId="27772"/>
    <cellStyle name="Normal 2 2 2 2 2 2 2 2 2 2 2 2 12 12" xfId="27773"/>
    <cellStyle name="Normal 2 2 2 2 2 2 2 2 2 2 2 2 12 13" xfId="27774"/>
    <cellStyle name="Normal 2 2 2 2 2 2 2 2 2 2 2 2 12 14" xfId="27775"/>
    <cellStyle name="Normal 2 2 2 2 2 2 2 2 2 2 2 2 12 15" xfId="27776"/>
    <cellStyle name="Normal 2 2 2 2 2 2 2 2 2 2 2 2 12 16" xfId="27777"/>
    <cellStyle name="Normal 2 2 2 2 2 2 2 2 2 2 2 2 12 17" xfId="27778"/>
    <cellStyle name="Normal 2 2 2 2 2 2 2 2 2 2 2 2 12 18" xfId="27779"/>
    <cellStyle name="Normal 2 2 2 2 2 2 2 2 2 2 2 2 12 19" xfId="27780"/>
    <cellStyle name="Normal 2 2 2 2 2 2 2 2 2 2 2 2 12 2" xfId="27781"/>
    <cellStyle name="Normal 2 2 2 2 2 2 2 2 2 2 2 2 12 20" xfId="27782"/>
    <cellStyle name="Normal 2 2 2 2 2 2 2 2 2 2 2 2 12 21" xfId="27783"/>
    <cellStyle name="Normal 2 2 2 2 2 2 2 2 2 2 2 2 12 22" xfId="27784"/>
    <cellStyle name="Normal 2 2 2 2 2 2 2 2 2 2 2 2 12 3" xfId="27785"/>
    <cellStyle name="Normal 2 2 2 2 2 2 2 2 2 2 2 2 12 4" xfId="27786"/>
    <cellStyle name="Normal 2 2 2 2 2 2 2 2 2 2 2 2 12 5" xfId="27787"/>
    <cellStyle name="Normal 2 2 2 2 2 2 2 2 2 2 2 2 12 6" xfId="27788"/>
    <cellStyle name="Normal 2 2 2 2 2 2 2 2 2 2 2 2 12 7" xfId="27789"/>
    <cellStyle name="Normal 2 2 2 2 2 2 2 2 2 2 2 2 12 8" xfId="27790"/>
    <cellStyle name="Normal 2 2 2 2 2 2 2 2 2 2 2 2 12 9" xfId="27791"/>
    <cellStyle name="Normal 2 2 2 2 2 2 2 2 2 2 2 2 13" xfId="27792"/>
    <cellStyle name="Normal 2 2 2 2 2 2 2 2 2 2 2 2 13 10" xfId="27793"/>
    <cellStyle name="Normal 2 2 2 2 2 2 2 2 2 2 2 2 13 11" xfId="27794"/>
    <cellStyle name="Normal 2 2 2 2 2 2 2 2 2 2 2 2 13 12" xfId="27795"/>
    <cellStyle name="Normal 2 2 2 2 2 2 2 2 2 2 2 2 13 13" xfId="27796"/>
    <cellStyle name="Normal 2 2 2 2 2 2 2 2 2 2 2 2 13 14" xfId="27797"/>
    <cellStyle name="Normal 2 2 2 2 2 2 2 2 2 2 2 2 13 15" xfId="27798"/>
    <cellStyle name="Normal 2 2 2 2 2 2 2 2 2 2 2 2 13 16" xfId="27799"/>
    <cellStyle name="Normal 2 2 2 2 2 2 2 2 2 2 2 2 13 17" xfId="27800"/>
    <cellStyle name="Normal 2 2 2 2 2 2 2 2 2 2 2 2 13 18" xfId="27801"/>
    <cellStyle name="Normal 2 2 2 2 2 2 2 2 2 2 2 2 13 19" xfId="27802"/>
    <cellStyle name="Normal 2 2 2 2 2 2 2 2 2 2 2 2 13 2" xfId="27803"/>
    <cellStyle name="Normal 2 2 2 2 2 2 2 2 2 2 2 2 13 20" xfId="27804"/>
    <cellStyle name="Normal 2 2 2 2 2 2 2 2 2 2 2 2 13 21" xfId="27805"/>
    <cellStyle name="Normal 2 2 2 2 2 2 2 2 2 2 2 2 13 22" xfId="27806"/>
    <cellStyle name="Normal 2 2 2 2 2 2 2 2 2 2 2 2 13 3" xfId="27807"/>
    <cellStyle name="Normal 2 2 2 2 2 2 2 2 2 2 2 2 13 4" xfId="27808"/>
    <cellStyle name="Normal 2 2 2 2 2 2 2 2 2 2 2 2 13 5" xfId="27809"/>
    <cellStyle name="Normal 2 2 2 2 2 2 2 2 2 2 2 2 13 6" xfId="27810"/>
    <cellStyle name="Normal 2 2 2 2 2 2 2 2 2 2 2 2 13 7" xfId="27811"/>
    <cellStyle name="Normal 2 2 2 2 2 2 2 2 2 2 2 2 13 8" xfId="27812"/>
    <cellStyle name="Normal 2 2 2 2 2 2 2 2 2 2 2 2 13 9" xfId="27813"/>
    <cellStyle name="Normal 2 2 2 2 2 2 2 2 2 2 2 2 14" xfId="27814"/>
    <cellStyle name="Normal 2 2 2 2 2 2 2 2 2 2 2 2 14 10" xfId="27815"/>
    <cellStyle name="Normal 2 2 2 2 2 2 2 2 2 2 2 2 14 11" xfId="27816"/>
    <cellStyle name="Normal 2 2 2 2 2 2 2 2 2 2 2 2 14 12" xfId="27817"/>
    <cellStyle name="Normal 2 2 2 2 2 2 2 2 2 2 2 2 14 13" xfId="27818"/>
    <cellStyle name="Normal 2 2 2 2 2 2 2 2 2 2 2 2 14 14" xfId="27819"/>
    <cellStyle name="Normal 2 2 2 2 2 2 2 2 2 2 2 2 14 15" xfId="27820"/>
    <cellStyle name="Normal 2 2 2 2 2 2 2 2 2 2 2 2 14 16" xfId="27821"/>
    <cellStyle name="Normal 2 2 2 2 2 2 2 2 2 2 2 2 14 17" xfId="27822"/>
    <cellStyle name="Normal 2 2 2 2 2 2 2 2 2 2 2 2 14 18" xfId="27823"/>
    <cellStyle name="Normal 2 2 2 2 2 2 2 2 2 2 2 2 14 19" xfId="27824"/>
    <cellStyle name="Normal 2 2 2 2 2 2 2 2 2 2 2 2 14 2" xfId="27825"/>
    <cellStyle name="Normal 2 2 2 2 2 2 2 2 2 2 2 2 14 20" xfId="27826"/>
    <cellStyle name="Normal 2 2 2 2 2 2 2 2 2 2 2 2 14 21" xfId="27827"/>
    <cellStyle name="Normal 2 2 2 2 2 2 2 2 2 2 2 2 14 22" xfId="27828"/>
    <cellStyle name="Normal 2 2 2 2 2 2 2 2 2 2 2 2 14 3" xfId="27829"/>
    <cellStyle name="Normal 2 2 2 2 2 2 2 2 2 2 2 2 14 4" xfId="27830"/>
    <cellStyle name="Normal 2 2 2 2 2 2 2 2 2 2 2 2 14 5" xfId="27831"/>
    <cellStyle name="Normal 2 2 2 2 2 2 2 2 2 2 2 2 14 6" xfId="27832"/>
    <cellStyle name="Normal 2 2 2 2 2 2 2 2 2 2 2 2 14 7" xfId="27833"/>
    <cellStyle name="Normal 2 2 2 2 2 2 2 2 2 2 2 2 14 8" xfId="27834"/>
    <cellStyle name="Normal 2 2 2 2 2 2 2 2 2 2 2 2 14 9" xfId="27835"/>
    <cellStyle name="Normal 2 2 2 2 2 2 2 2 2 2 2 2 15" xfId="27836"/>
    <cellStyle name="Normal 2 2 2 2 2 2 2 2 2 2 2 2 15 10" xfId="27837"/>
    <cellStyle name="Normal 2 2 2 2 2 2 2 2 2 2 2 2 15 11" xfId="27838"/>
    <cellStyle name="Normal 2 2 2 2 2 2 2 2 2 2 2 2 15 12" xfId="27839"/>
    <cellStyle name="Normal 2 2 2 2 2 2 2 2 2 2 2 2 15 13" xfId="27840"/>
    <cellStyle name="Normal 2 2 2 2 2 2 2 2 2 2 2 2 15 14" xfId="27841"/>
    <cellStyle name="Normal 2 2 2 2 2 2 2 2 2 2 2 2 15 15" xfId="27842"/>
    <cellStyle name="Normal 2 2 2 2 2 2 2 2 2 2 2 2 15 16" xfId="27843"/>
    <cellStyle name="Normal 2 2 2 2 2 2 2 2 2 2 2 2 15 17" xfId="27844"/>
    <cellStyle name="Normal 2 2 2 2 2 2 2 2 2 2 2 2 15 18" xfId="27845"/>
    <cellStyle name="Normal 2 2 2 2 2 2 2 2 2 2 2 2 15 19" xfId="27846"/>
    <cellStyle name="Normal 2 2 2 2 2 2 2 2 2 2 2 2 15 2" xfId="27847"/>
    <cellStyle name="Normal 2 2 2 2 2 2 2 2 2 2 2 2 15 20" xfId="27848"/>
    <cellStyle name="Normal 2 2 2 2 2 2 2 2 2 2 2 2 15 21" xfId="27849"/>
    <cellStyle name="Normal 2 2 2 2 2 2 2 2 2 2 2 2 15 22" xfId="27850"/>
    <cellStyle name="Normal 2 2 2 2 2 2 2 2 2 2 2 2 15 3" xfId="27851"/>
    <cellStyle name="Normal 2 2 2 2 2 2 2 2 2 2 2 2 15 4" xfId="27852"/>
    <cellStyle name="Normal 2 2 2 2 2 2 2 2 2 2 2 2 15 5" xfId="27853"/>
    <cellStyle name="Normal 2 2 2 2 2 2 2 2 2 2 2 2 15 6" xfId="27854"/>
    <cellStyle name="Normal 2 2 2 2 2 2 2 2 2 2 2 2 15 7" xfId="27855"/>
    <cellStyle name="Normal 2 2 2 2 2 2 2 2 2 2 2 2 15 8" xfId="27856"/>
    <cellStyle name="Normal 2 2 2 2 2 2 2 2 2 2 2 2 15 9" xfId="27857"/>
    <cellStyle name="Normal 2 2 2 2 2 2 2 2 2 2 2 2 16" xfId="27858"/>
    <cellStyle name="Normal 2 2 2 2 2 2 2 2 2 2 2 2 16 10" xfId="27859"/>
    <cellStyle name="Normal 2 2 2 2 2 2 2 2 2 2 2 2 16 11" xfId="27860"/>
    <cellStyle name="Normal 2 2 2 2 2 2 2 2 2 2 2 2 16 12" xfId="27861"/>
    <cellStyle name="Normal 2 2 2 2 2 2 2 2 2 2 2 2 16 13" xfId="27862"/>
    <cellStyle name="Normal 2 2 2 2 2 2 2 2 2 2 2 2 16 14" xfId="27863"/>
    <cellStyle name="Normal 2 2 2 2 2 2 2 2 2 2 2 2 16 15" xfId="27864"/>
    <cellStyle name="Normal 2 2 2 2 2 2 2 2 2 2 2 2 16 16" xfId="27865"/>
    <cellStyle name="Normal 2 2 2 2 2 2 2 2 2 2 2 2 16 17" xfId="27866"/>
    <cellStyle name="Normal 2 2 2 2 2 2 2 2 2 2 2 2 16 18" xfId="27867"/>
    <cellStyle name="Normal 2 2 2 2 2 2 2 2 2 2 2 2 16 19" xfId="27868"/>
    <cellStyle name="Normal 2 2 2 2 2 2 2 2 2 2 2 2 16 2" xfId="27869"/>
    <cellStyle name="Normal 2 2 2 2 2 2 2 2 2 2 2 2 16 20" xfId="27870"/>
    <cellStyle name="Normal 2 2 2 2 2 2 2 2 2 2 2 2 16 21" xfId="27871"/>
    <cellStyle name="Normal 2 2 2 2 2 2 2 2 2 2 2 2 16 22" xfId="27872"/>
    <cellStyle name="Normal 2 2 2 2 2 2 2 2 2 2 2 2 16 3" xfId="27873"/>
    <cellStyle name="Normal 2 2 2 2 2 2 2 2 2 2 2 2 16 4" xfId="27874"/>
    <cellStyle name="Normal 2 2 2 2 2 2 2 2 2 2 2 2 16 5" xfId="27875"/>
    <cellStyle name="Normal 2 2 2 2 2 2 2 2 2 2 2 2 16 6" xfId="27876"/>
    <cellStyle name="Normal 2 2 2 2 2 2 2 2 2 2 2 2 16 7" xfId="27877"/>
    <cellStyle name="Normal 2 2 2 2 2 2 2 2 2 2 2 2 16 8" xfId="27878"/>
    <cellStyle name="Normal 2 2 2 2 2 2 2 2 2 2 2 2 16 9" xfId="27879"/>
    <cellStyle name="Normal 2 2 2 2 2 2 2 2 2 2 2 2 17" xfId="27880"/>
    <cellStyle name="Normal 2 2 2 2 2 2 2 2 2 2 2 2 17 10" xfId="27881"/>
    <cellStyle name="Normal 2 2 2 2 2 2 2 2 2 2 2 2 17 11" xfId="27882"/>
    <cellStyle name="Normal 2 2 2 2 2 2 2 2 2 2 2 2 17 12" xfId="27883"/>
    <cellStyle name="Normal 2 2 2 2 2 2 2 2 2 2 2 2 17 13" xfId="27884"/>
    <cellStyle name="Normal 2 2 2 2 2 2 2 2 2 2 2 2 17 14" xfId="27885"/>
    <cellStyle name="Normal 2 2 2 2 2 2 2 2 2 2 2 2 17 15" xfId="27886"/>
    <cellStyle name="Normal 2 2 2 2 2 2 2 2 2 2 2 2 17 16" xfId="27887"/>
    <cellStyle name="Normal 2 2 2 2 2 2 2 2 2 2 2 2 17 17" xfId="27888"/>
    <cellStyle name="Normal 2 2 2 2 2 2 2 2 2 2 2 2 17 18" xfId="27889"/>
    <cellStyle name="Normal 2 2 2 2 2 2 2 2 2 2 2 2 17 19" xfId="27890"/>
    <cellStyle name="Normal 2 2 2 2 2 2 2 2 2 2 2 2 17 2" xfId="27891"/>
    <cellStyle name="Normal 2 2 2 2 2 2 2 2 2 2 2 2 17 20" xfId="27892"/>
    <cellStyle name="Normal 2 2 2 2 2 2 2 2 2 2 2 2 17 21" xfId="27893"/>
    <cellStyle name="Normal 2 2 2 2 2 2 2 2 2 2 2 2 17 22" xfId="27894"/>
    <cellStyle name="Normal 2 2 2 2 2 2 2 2 2 2 2 2 17 3" xfId="27895"/>
    <cellStyle name="Normal 2 2 2 2 2 2 2 2 2 2 2 2 17 4" xfId="27896"/>
    <cellStyle name="Normal 2 2 2 2 2 2 2 2 2 2 2 2 17 5" xfId="27897"/>
    <cellStyle name="Normal 2 2 2 2 2 2 2 2 2 2 2 2 17 6" xfId="27898"/>
    <cellStyle name="Normal 2 2 2 2 2 2 2 2 2 2 2 2 17 7" xfId="27899"/>
    <cellStyle name="Normal 2 2 2 2 2 2 2 2 2 2 2 2 17 8" xfId="27900"/>
    <cellStyle name="Normal 2 2 2 2 2 2 2 2 2 2 2 2 17 9" xfId="27901"/>
    <cellStyle name="Normal 2 2 2 2 2 2 2 2 2 2 2 2 18" xfId="27902"/>
    <cellStyle name="Normal 2 2 2 2 2 2 2 2 2 2 2 2 18 10" xfId="27903"/>
    <cellStyle name="Normal 2 2 2 2 2 2 2 2 2 2 2 2 18 11" xfId="27904"/>
    <cellStyle name="Normal 2 2 2 2 2 2 2 2 2 2 2 2 18 12" xfId="27905"/>
    <cellStyle name="Normal 2 2 2 2 2 2 2 2 2 2 2 2 18 13" xfId="27906"/>
    <cellStyle name="Normal 2 2 2 2 2 2 2 2 2 2 2 2 18 14" xfId="27907"/>
    <cellStyle name="Normal 2 2 2 2 2 2 2 2 2 2 2 2 18 15" xfId="27908"/>
    <cellStyle name="Normal 2 2 2 2 2 2 2 2 2 2 2 2 18 16" xfId="27909"/>
    <cellStyle name="Normal 2 2 2 2 2 2 2 2 2 2 2 2 18 17" xfId="27910"/>
    <cellStyle name="Normal 2 2 2 2 2 2 2 2 2 2 2 2 18 18" xfId="27911"/>
    <cellStyle name="Normal 2 2 2 2 2 2 2 2 2 2 2 2 18 19" xfId="27912"/>
    <cellStyle name="Normal 2 2 2 2 2 2 2 2 2 2 2 2 18 2" xfId="27913"/>
    <cellStyle name="Normal 2 2 2 2 2 2 2 2 2 2 2 2 18 20" xfId="27914"/>
    <cellStyle name="Normal 2 2 2 2 2 2 2 2 2 2 2 2 18 21" xfId="27915"/>
    <cellStyle name="Normal 2 2 2 2 2 2 2 2 2 2 2 2 18 22" xfId="27916"/>
    <cellStyle name="Normal 2 2 2 2 2 2 2 2 2 2 2 2 18 3" xfId="27917"/>
    <cellStyle name="Normal 2 2 2 2 2 2 2 2 2 2 2 2 18 4" xfId="27918"/>
    <cellStyle name="Normal 2 2 2 2 2 2 2 2 2 2 2 2 18 5" xfId="27919"/>
    <cellStyle name="Normal 2 2 2 2 2 2 2 2 2 2 2 2 18 6" xfId="27920"/>
    <cellStyle name="Normal 2 2 2 2 2 2 2 2 2 2 2 2 18 7" xfId="27921"/>
    <cellStyle name="Normal 2 2 2 2 2 2 2 2 2 2 2 2 18 8" xfId="27922"/>
    <cellStyle name="Normal 2 2 2 2 2 2 2 2 2 2 2 2 18 9" xfId="27923"/>
    <cellStyle name="Normal 2 2 2 2 2 2 2 2 2 2 2 2 19" xfId="27924"/>
    <cellStyle name="Normal 2 2 2 2 2 2 2 2 2 2 2 2 19 10" xfId="27925"/>
    <cellStyle name="Normal 2 2 2 2 2 2 2 2 2 2 2 2 19 11" xfId="27926"/>
    <cellStyle name="Normal 2 2 2 2 2 2 2 2 2 2 2 2 19 12" xfId="27927"/>
    <cellStyle name="Normal 2 2 2 2 2 2 2 2 2 2 2 2 19 13" xfId="27928"/>
    <cellStyle name="Normal 2 2 2 2 2 2 2 2 2 2 2 2 19 14" xfId="27929"/>
    <cellStyle name="Normal 2 2 2 2 2 2 2 2 2 2 2 2 19 15" xfId="27930"/>
    <cellStyle name="Normal 2 2 2 2 2 2 2 2 2 2 2 2 19 16" xfId="27931"/>
    <cellStyle name="Normal 2 2 2 2 2 2 2 2 2 2 2 2 19 17" xfId="27932"/>
    <cellStyle name="Normal 2 2 2 2 2 2 2 2 2 2 2 2 19 18" xfId="27933"/>
    <cellStyle name="Normal 2 2 2 2 2 2 2 2 2 2 2 2 19 19" xfId="27934"/>
    <cellStyle name="Normal 2 2 2 2 2 2 2 2 2 2 2 2 19 2" xfId="27935"/>
    <cellStyle name="Normal 2 2 2 2 2 2 2 2 2 2 2 2 19 20" xfId="27936"/>
    <cellStyle name="Normal 2 2 2 2 2 2 2 2 2 2 2 2 19 21" xfId="27937"/>
    <cellStyle name="Normal 2 2 2 2 2 2 2 2 2 2 2 2 19 22" xfId="27938"/>
    <cellStyle name="Normal 2 2 2 2 2 2 2 2 2 2 2 2 19 3" xfId="27939"/>
    <cellStyle name="Normal 2 2 2 2 2 2 2 2 2 2 2 2 19 4" xfId="27940"/>
    <cellStyle name="Normal 2 2 2 2 2 2 2 2 2 2 2 2 19 5" xfId="27941"/>
    <cellStyle name="Normal 2 2 2 2 2 2 2 2 2 2 2 2 19 6" xfId="27942"/>
    <cellStyle name="Normal 2 2 2 2 2 2 2 2 2 2 2 2 19 7" xfId="27943"/>
    <cellStyle name="Normal 2 2 2 2 2 2 2 2 2 2 2 2 19 8" xfId="27944"/>
    <cellStyle name="Normal 2 2 2 2 2 2 2 2 2 2 2 2 19 9" xfId="27945"/>
    <cellStyle name="Normal 2 2 2 2 2 2 2 2 2 2 2 2 2" xfId="27946"/>
    <cellStyle name="Normal 2 2 2 2 2 2 2 2 2 2 2 2 2 10" xfId="27947"/>
    <cellStyle name="Normal 2 2 2 2 2 2 2 2 2 2 2 2 2 11" xfId="27948"/>
    <cellStyle name="Normal 2 2 2 2 2 2 2 2 2 2 2 2 2 12" xfId="27949"/>
    <cellStyle name="Normal 2 2 2 2 2 2 2 2 2 2 2 2 2 13" xfId="27950"/>
    <cellStyle name="Normal 2 2 2 2 2 2 2 2 2 2 2 2 2 14" xfId="27951"/>
    <cellStyle name="Normal 2 2 2 2 2 2 2 2 2 2 2 2 2 15" xfId="27952"/>
    <cellStyle name="Normal 2 2 2 2 2 2 2 2 2 2 2 2 2 16" xfId="27953"/>
    <cellStyle name="Normal 2 2 2 2 2 2 2 2 2 2 2 2 2 17" xfId="27954"/>
    <cellStyle name="Normal 2 2 2 2 2 2 2 2 2 2 2 2 2 18" xfId="27955"/>
    <cellStyle name="Normal 2 2 2 2 2 2 2 2 2 2 2 2 2 19" xfId="27956"/>
    <cellStyle name="Normal 2 2 2 2 2 2 2 2 2 2 2 2 2 2" xfId="27957"/>
    <cellStyle name="Normal 2 2 2 2 2 2 2 2 2 2 2 2 2 2 10" xfId="27958"/>
    <cellStyle name="Normal 2 2 2 2 2 2 2 2 2 2 2 2 2 2 11" xfId="27959"/>
    <cellStyle name="Normal 2 2 2 2 2 2 2 2 2 2 2 2 2 2 12" xfId="27960"/>
    <cellStyle name="Normal 2 2 2 2 2 2 2 2 2 2 2 2 2 2 13" xfId="27961"/>
    <cellStyle name="Normal 2 2 2 2 2 2 2 2 2 2 2 2 2 2 14" xfId="27962"/>
    <cellStyle name="Normal 2 2 2 2 2 2 2 2 2 2 2 2 2 2 15" xfId="27963"/>
    <cellStyle name="Normal 2 2 2 2 2 2 2 2 2 2 2 2 2 2 16" xfId="27964"/>
    <cellStyle name="Normal 2 2 2 2 2 2 2 2 2 2 2 2 2 2 17" xfId="27965"/>
    <cellStyle name="Normal 2 2 2 2 2 2 2 2 2 2 2 2 2 2 18" xfId="27966"/>
    <cellStyle name="Normal 2 2 2 2 2 2 2 2 2 2 2 2 2 2 19" xfId="27967"/>
    <cellStyle name="Normal 2 2 2 2 2 2 2 2 2 2 2 2 2 2 2" xfId="27968"/>
    <cellStyle name="Normal 2 2 2 2 2 2 2 2 2 2 2 2 2 2 2 2" xfId="27969"/>
    <cellStyle name="Normal 2 2 2 2 2 2 2 2 2 2 2 2 2 2 2 2 10" xfId="27970"/>
    <cellStyle name="Normal 2 2 2 2 2 2 2 2 2 2 2 2 2 2 2 2 11" xfId="27971"/>
    <cellStyle name="Normal 2 2 2 2 2 2 2 2 2 2 2 2 2 2 2 2 12" xfId="27972"/>
    <cellStyle name="Normal 2 2 2 2 2 2 2 2 2 2 2 2 2 2 2 2 13" xfId="27973"/>
    <cellStyle name="Normal 2 2 2 2 2 2 2 2 2 2 2 2 2 2 2 2 14" xfId="27974"/>
    <cellStyle name="Normal 2 2 2 2 2 2 2 2 2 2 2 2 2 2 2 2 15" xfId="27975"/>
    <cellStyle name="Normal 2 2 2 2 2 2 2 2 2 2 2 2 2 2 2 2 16" xfId="27976"/>
    <cellStyle name="Normal 2 2 2 2 2 2 2 2 2 2 2 2 2 2 2 2 17" xfId="27977"/>
    <cellStyle name="Normal 2 2 2 2 2 2 2 2 2 2 2 2 2 2 2 2 18" xfId="27978"/>
    <cellStyle name="Normal 2 2 2 2 2 2 2 2 2 2 2 2 2 2 2 2 19" xfId="27979"/>
    <cellStyle name="Normal 2 2 2 2 2 2 2 2 2 2 2 2 2 2 2 2 2" xfId="27980"/>
    <cellStyle name="Normal 2 2 2 2 2 2 2 2 2 2 2 2 2 2 2 2 2 2" xfId="27981"/>
    <cellStyle name="Normal 2 2 2 2 2 2 2 2 2 2 2 2 2 2 2 2 20" xfId="27982"/>
    <cellStyle name="Normal 2 2 2 2 2 2 2 2 2 2 2 2 2 2 2 2 21" xfId="27983"/>
    <cellStyle name="Normal 2 2 2 2 2 2 2 2 2 2 2 2 2 2 2 2 22" xfId="27984"/>
    <cellStyle name="Normal 2 2 2 2 2 2 2 2 2 2 2 2 2 2 2 2 23" xfId="27985"/>
    <cellStyle name="Normal 2 2 2 2 2 2 2 2 2 2 2 2 2 2 2 2 24" xfId="27986"/>
    <cellStyle name="Normal 2 2 2 2 2 2 2 2 2 2 2 2 2 2 2 2 3" xfId="27987"/>
    <cellStyle name="Normal 2 2 2 2 2 2 2 2 2 2 2 2 2 2 2 2 4" xfId="27988"/>
    <cellStyle name="Normal 2 2 2 2 2 2 2 2 2 2 2 2 2 2 2 2 5" xfId="27989"/>
    <cellStyle name="Normal 2 2 2 2 2 2 2 2 2 2 2 2 2 2 2 2 6" xfId="27990"/>
    <cellStyle name="Normal 2 2 2 2 2 2 2 2 2 2 2 2 2 2 2 2 7" xfId="27991"/>
    <cellStyle name="Normal 2 2 2 2 2 2 2 2 2 2 2 2 2 2 2 2 8" xfId="27992"/>
    <cellStyle name="Normal 2 2 2 2 2 2 2 2 2 2 2 2 2 2 2 2 9" xfId="27993"/>
    <cellStyle name="Normal 2 2 2 2 2 2 2 2 2 2 2 2 2 2 2 3" xfId="27994"/>
    <cellStyle name="Normal 2 2 2 2 2 2 2 2 2 2 2 2 2 2 2 3 10" xfId="27995"/>
    <cellStyle name="Normal 2 2 2 2 2 2 2 2 2 2 2 2 2 2 2 3 11" xfId="27996"/>
    <cellStyle name="Normal 2 2 2 2 2 2 2 2 2 2 2 2 2 2 2 3 12" xfId="27997"/>
    <cellStyle name="Normal 2 2 2 2 2 2 2 2 2 2 2 2 2 2 2 3 13" xfId="27998"/>
    <cellStyle name="Normal 2 2 2 2 2 2 2 2 2 2 2 2 2 2 2 3 14" xfId="27999"/>
    <cellStyle name="Normal 2 2 2 2 2 2 2 2 2 2 2 2 2 2 2 3 15" xfId="28000"/>
    <cellStyle name="Normal 2 2 2 2 2 2 2 2 2 2 2 2 2 2 2 3 16" xfId="28001"/>
    <cellStyle name="Normal 2 2 2 2 2 2 2 2 2 2 2 2 2 2 2 3 17" xfId="28002"/>
    <cellStyle name="Normal 2 2 2 2 2 2 2 2 2 2 2 2 2 2 2 3 18" xfId="28003"/>
    <cellStyle name="Normal 2 2 2 2 2 2 2 2 2 2 2 2 2 2 2 3 19" xfId="28004"/>
    <cellStyle name="Normal 2 2 2 2 2 2 2 2 2 2 2 2 2 2 2 3 2" xfId="28005"/>
    <cellStyle name="Normal 2 2 2 2 2 2 2 2 2 2 2 2 2 2 2 3 20" xfId="28006"/>
    <cellStyle name="Normal 2 2 2 2 2 2 2 2 2 2 2 2 2 2 2 3 21" xfId="28007"/>
    <cellStyle name="Normal 2 2 2 2 2 2 2 2 2 2 2 2 2 2 2 3 22" xfId="28008"/>
    <cellStyle name="Normal 2 2 2 2 2 2 2 2 2 2 2 2 2 2 2 3 3" xfId="28009"/>
    <cellStyle name="Normal 2 2 2 2 2 2 2 2 2 2 2 2 2 2 2 3 4" xfId="28010"/>
    <cellStyle name="Normal 2 2 2 2 2 2 2 2 2 2 2 2 2 2 2 3 5" xfId="28011"/>
    <cellStyle name="Normal 2 2 2 2 2 2 2 2 2 2 2 2 2 2 2 3 6" xfId="28012"/>
    <cellStyle name="Normal 2 2 2 2 2 2 2 2 2 2 2 2 2 2 2 3 7" xfId="28013"/>
    <cellStyle name="Normal 2 2 2 2 2 2 2 2 2 2 2 2 2 2 2 3 8" xfId="28014"/>
    <cellStyle name="Normal 2 2 2 2 2 2 2 2 2 2 2 2 2 2 2 3 9" xfId="28015"/>
    <cellStyle name="Normal 2 2 2 2 2 2 2 2 2 2 2 2 2 2 20" xfId="28016"/>
    <cellStyle name="Normal 2 2 2 2 2 2 2 2 2 2 2 2 2 2 21" xfId="28017"/>
    <cellStyle name="Normal 2 2 2 2 2 2 2 2 2 2 2 2 2 2 22" xfId="28018"/>
    <cellStyle name="Normal 2 2 2 2 2 2 2 2 2 2 2 2 2 2 23" xfId="28019"/>
    <cellStyle name="Normal 2 2 2 2 2 2 2 2 2 2 2 2 2 2 24" xfId="28020"/>
    <cellStyle name="Normal 2 2 2 2 2 2 2 2 2 2 2 2 2 2 25" xfId="28021"/>
    <cellStyle name="Normal 2 2 2 2 2 2 2 2 2 2 2 2 2 2 3" xfId="28022"/>
    <cellStyle name="Normal 2 2 2 2 2 2 2 2 2 2 2 2 2 2 3 2" xfId="28023"/>
    <cellStyle name="Normal 2 2 2 2 2 2 2 2 2 2 2 2 2 2 4" xfId="28024"/>
    <cellStyle name="Normal 2 2 2 2 2 2 2 2 2 2 2 2 2 2 5" xfId="28025"/>
    <cellStyle name="Normal 2 2 2 2 2 2 2 2 2 2 2 2 2 2 6" xfId="28026"/>
    <cellStyle name="Normal 2 2 2 2 2 2 2 2 2 2 2 2 2 2 7" xfId="28027"/>
    <cellStyle name="Normal 2 2 2 2 2 2 2 2 2 2 2 2 2 2 8" xfId="28028"/>
    <cellStyle name="Normal 2 2 2 2 2 2 2 2 2 2 2 2 2 2 9" xfId="28029"/>
    <cellStyle name="Normal 2 2 2 2 2 2 2 2 2 2 2 2 2 20" xfId="28030"/>
    <cellStyle name="Normal 2 2 2 2 2 2 2 2 2 2 2 2 2 21" xfId="28031"/>
    <cellStyle name="Normal 2 2 2 2 2 2 2 2 2 2 2 2 2 22" xfId="28032"/>
    <cellStyle name="Normal 2 2 2 2 2 2 2 2 2 2 2 2 2 23" xfId="28033"/>
    <cellStyle name="Normal 2 2 2 2 2 2 2 2 2 2 2 2 2 24" xfId="28034"/>
    <cellStyle name="Normal 2 2 2 2 2 2 2 2 2 2 2 2 2 25" xfId="28035"/>
    <cellStyle name="Normal 2 2 2 2 2 2 2 2 2 2 2 2 2 26" xfId="28036"/>
    <cellStyle name="Normal 2 2 2 2 2 2 2 2 2 2 2 2 2 27" xfId="28037"/>
    <cellStyle name="Normal 2 2 2 2 2 2 2 2 2 2 2 2 2 28" xfId="28038"/>
    <cellStyle name="Normal 2 2 2 2 2 2 2 2 2 2 2 2 2 29" xfId="28039"/>
    <cellStyle name="Normal 2 2 2 2 2 2 2 2 2 2 2 2 2 3" xfId="28040"/>
    <cellStyle name="Normal 2 2 2 2 2 2 2 2 2 2 2 2 2 30" xfId="28041"/>
    <cellStyle name="Normal 2 2 2 2 2 2 2 2 2 2 2 2 2 31" xfId="28042"/>
    <cellStyle name="Normal 2 2 2 2 2 2 2 2 2 2 2 2 2 32" xfId="28043"/>
    <cellStyle name="Normal 2 2 2 2 2 2 2 2 2 2 2 2 2 33" xfId="28044"/>
    <cellStyle name="Normal 2 2 2 2 2 2 2 2 2 2 2 2 2 34" xfId="28045"/>
    <cellStyle name="Normal 2 2 2 2 2 2 2 2 2 2 2 2 2 35" xfId="28046"/>
    <cellStyle name="Normal 2 2 2 2 2 2 2 2 2 2 2 2 2 36" xfId="28047"/>
    <cellStyle name="Normal 2 2 2 2 2 2 2 2 2 2 2 2 2 37" xfId="28048"/>
    <cellStyle name="Normal 2 2 2 2 2 2 2 2 2 2 2 2 2 38" xfId="28049"/>
    <cellStyle name="Normal 2 2 2 2 2 2 2 2 2 2 2 2 2 39" xfId="28050"/>
    <cellStyle name="Normal 2 2 2 2 2 2 2 2 2 2 2 2 2 4" xfId="28051"/>
    <cellStyle name="Normal 2 2 2 2 2 2 2 2 2 2 2 2 2 40" xfId="28052"/>
    <cellStyle name="Normal 2 2 2 2 2 2 2 2 2 2 2 2 2 41" xfId="28053"/>
    <cellStyle name="Normal 2 2 2 2 2 2 2 2 2 2 2 2 2 42" xfId="28054"/>
    <cellStyle name="Normal 2 2 2 2 2 2 2 2 2 2 2 2 2 42 10" xfId="28055"/>
    <cellStyle name="Normal 2 2 2 2 2 2 2 2 2 2 2 2 2 42 11" xfId="28056"/>
    <cellStyle name="Normal 2 2 2 2 2 2 2 2 2 2 2 2 2 42 12" xfId="28057"/>
    <cellStyle name="Normal 2 2 2 2 2 2 2 2 2 2 2 2 2 42 13" xfId="28058"/>
    <cellStyle name="Normal 2 2 2 2 2 2 2 2 2 2 2 2 2 42 14" xfId="28059"/>
    <cellStyle name="Normal 2 2 2 2 2 2 2 2 2 2 2 2 2 42 15" xfId="28060"/>
    <cellStyle name="Normal 2 2 2 2 2 2 2 2 2 2 2 2 2 42 16" xfId="28061"/>
    <cellStyle name="Normal 2 2 2 2 2 2 2 2 2 2 2 2 2 42 17" xfId="28062"/>
    <cellStyle name="Normal 2 2 2 2 2 2 2 2 2 2 2 2 2 42 18" xfId="28063"/>
    <cellStyle name="Normal 2 2 2 2 2 2 2 2 2 2 2 2 2 42 19" xfId="28064"/>
    <cellStyle name="Normal 2 2 2 2 2 2 2 2 2 2 2 2 2 42 2" xfId="28065"/>
    <cellStyle name="Normal 2 2 2 2 2 2 2 2 2 2 2 2 2 42 2 2" xfId="28066"/>
    <cellStyle name="Normal 2 2 2 2 2 2 2 2 2 2 2 2 2 42 20" xfId="28067"/>
    <cellStyle name="Normal 2 2 2 2 2 2 2 2 2 2 2 2 2 42 21" xfId="28068"/>
    <cellStyle name="Normal 2 2 2 2 2 2 2 2 2 2 2 2 2 42 22" xfId="28069"/>
    <cellStyle name="Normal 2 2 2 2 2 2 2 2 2 2 2 2 2 42 23" xfId="28070"/>
    <cellStyle name="Normal 2 2 2 2 2 2 2 2 2 2 2 2 2 42 24" xfId="28071"/>
    <cellStyle name="Normal 2 2 2 2 2 2 2 2 2 2 2 2 2 42 3" xfId="28072"/>
    <cellStyle name="Normal 2 2 2 2 2 2 2 2 2 2 2 2 2 42 4" xfId="28073"/>
    <cellStyle name="Normal 2 2 2 2 2 2 2 2 2 2 2 2 2 42 5" xfId="28074"/>
    <cellStyle name="Normal 2 2 2 2 2 2 2 2 2 2 2 2 2 42 6" xfId="28075"/>
    <cellStyle name="Normal 2 2 2 2 2 2 2 2 2 2 2 2 2 42 7" xfId="28076"/>
    <cellStyle name="Normal 2 2 2 2 2 2 2 2 2 2 2 2 2 42 8" xfId="28077"/>
    <cellStyle name="Normal 2 2 2 2 2 2 2 2 2 2 2 2 2 42 9" xfId="28078"/>
    <cellStyle name="Normal 2 2 2 2 2 2 2 2 2 2 2 2 2 43" xfId="28079"/>
    <cellStyle name="Normal 2 2 2 2 2 2 2 2 2 2 2 2 2 43 10" xfId="28080"/>
    <cellStyle name="Normal 2 2 2 2 2 2 2 2 2 2 2 2 2 43 11" xfId="28081"/>
    <cellStyle name="Normal 2 2 2 2 2 2 2 2 2 2 2 2 2 43 12" xfId="28082"/>
    <cellStyle name="Normal 2 2 2 2 2 2 2 2 2 2 2 2 2 43 13" xfId="28083"/>
    <cellStyle name="Normal 2 2 2 2 2 2 2 2 2 2 2 2 2 43 14" xfId="28084"/>
    <cellStyle name="Normal 2 2 2 2 2 2 2 2 2 2 2 2 2 43 15" xfId="28085"/>
    <cellStyle name="Normal 2 2 2 2 2 2 2 2 2 2 2 2 2 43 16" xfId="28086"/>
    <cellStyle name="Normal 2 2 2 2 2 2 2 2 2 2 2 2 2 43 17" xfId="28087"/>
    <cellStyle name="Normal 2 2 2 2 2 2 2 2 2 2 2 2 2 43 18" xfId="28088"/>
    <cellStyle name="Normal 2 2 2 2 2 2 2 2 2 2 2 2 2 43 19" xfId="28089"/>
    <cellStyle name="Normal 2 2 2 2 2 2 2 2 2 2 2 2 2 43 2" xfId="28090"/>
    <cellStyle name="Normal 2 2 2 2 2 2 2 2 2 2 2 2 2 43 20" xfId="28091"/>
    <cellStyle name="Normal 2 2 2 2 2 2 2 2 2 2 2 2 2 43 21" xfId="28092"/>
    <cellStyle name="Normal 2 2 2 2 2 2 2 2 2 2 2 2 2 43 22" xfId="28093"/>
    <cellStyle name="Normal 2 2 2 2 2 2 2 2 2 2 2 2 2 43 3" xfId="28094"/>
    <cellStyle name="Normal 2 2 2 2 2 2 2 2 2 2 2 2 2 43 4" xfId="28095"/>
    <cellStyle name="Normal 2 2 2 2 2 2 2 2 2 2 2 2 2 43 5" xfId="28096"/>
    <cellStyle name="Normal 2 2 2 2 2 2 2 2 2 2 2 2 2 43 6" xfId="28097"/>
    <cellStyle name="Normal 2 2 2 2 2 2 2 2 2 2 2 2 2 43 7" xfId="28098"/>
    <cellStyle name="Normal 2 2 2 2 2 2 2 2 2 2 2 2 2 43 8" xfId="28099"/>
    <cellStyle name="Normal 2 2 2 2 2 2 2 2 2 2 2 2 2 43 9" xfId="28100"/>
    <cellStyle name="Normal 2 2 2 2 2 2 2 2 2 2 2 2 2 5" xfId="28101"/>
    <cellStyle name="Normal 2 2 2 2 2 2 2 2 2 2 2 2 2 6" xfId="28102"/>
    <cellStyle name="Normal 2 2 2 2 2 2 2 2 2 2 2 2 2 7" xfId="28103"/>
    <cellStyle name="Normal 2 2 2 2 2 2 2 2 2 2 2 2 2 8" xfId="28104"/>
    <cellStyle name="Normal 2 2 2 2 2 2 2 2 2 2 2 2 2 9" xfId="28105"/>
    <cellStyle name="Normal 2 2 2 2 2 2 2 2 2 2 2 2 20" xfId="28106"/>
    <cellStyle name="Normal 2 2 2 2 2 2 2 2 2 2 2 2 20 10" xfId="28107"/>
    <cellStyle name="Normal 2 2 2 2 2 2 2 2 2 2 2 2 20 11" xfId="28108"/>
    <cellStyle name="Normal 2 2 2 2 2 2 2 2 2 2 2 2 20 12" xfId="28109"/>
    <cellStyle name="Normal 2 2 2 2 2 2 2 2 2 2 2 2 20 13" xfId="28110"/>
    <cellStyle name="Normal 2 2 2 2 2 2 2 2 2 2 2 2 20 14" xfId="28111"/>
    <cellStyle name="Normal 2 2 2 2 2 2 2 2 2 2 2 2 20 15" xfId="28112"/>
    <cellStyle name="Normal 2 2 2 2 2 2 2 2 2 2 2 2 20 16" xfId="28113"/>
    <cellStyle name="Normal 2 2 2 2 2 2 2 2 2 2 2 2 20 17" xfId="28114"/>
    <cellStyle name="Normal 2 2 2 2 2 2 2 2 2 2 2 2 20 18" xfId="28115"/>
    <cellStyle name="Normal 2 2 2 2 2 2 2 2 2 2 2 2 20 19" xfId="28116"/>
    <cellStyle name="Normal 2 2 2 2 2 2 2 2 2 2 2 2 20 2" xfId="28117"/>
    <cellStyle name="Normal 2 2 2 2 2 2 2 2 2 2 2 2 20 20" xfId="28118"/>
    <cellStyle name="Normal 2 2 2 2 2 2 2 2 2 2 2 2 20 21" xfId="28119"/>
    <cellStyle name="Normal 2 2 2 2 2 2 2 2 2 2 2 2 20 22" xfId="28120"/>
    <cellStyle name="Normal 2 2 2 2 2 2 2 2 2 2 2 2 20 3" xfId="28121"/>
    <cellStyle name="Normal 2 2 2 2 2 2 2 2 2 2 2 2 20 4" xfId="28122"/>
    <cellStyle name="Normal 2 2 2 2 2 2 2 2 2 2 2 2 20 5" xfId="28123"/>
    <cellStyle name="Normal 2 2 2 2 2 2 2 2 2 2 2 2 20 6" xfId="28124"/>
    <cellStyle name="Normal 2 2 2 2 2 2 2 2 2 2 2 2 20 7" xfId="28125"/>
    <cellStyle name="Normal 2 2 2 2 2 2 2 2 2 2 2 2 20 8" xfId="28126"/>
    <cellStyle name="Normal 2 2 2 2 2 2 2 2 2 2 2 2 20 9" xfId="28127"/>
    <cellStyle name="Normal 2 2 2 2 2 2 2 2 2 2 2 2 21" xfId="28128"/>
    <cellStyle name="Normal 2 2 2 2 2 2 2 2 2 2 2 2 21 10" xfId="28129"/>
    <cellStyle name="Normal 2 2 2 2 2 2 2 2 2 2 2 2 21 11" xfId="28130"/>
    <cellStyle name="Normal 2 2 2 2 2 2 2 2 2 2 2 2 21 12" xfId="28131"/>
    <cellStyle name="Normal 2 2 2 2 2 2 2 2 2 2 2 2 21 13" xfId="28132"/>
    <cellStyle name="Normal 2 2 2 2 2 2 2 2 2 2 2 2 21 14" xfId="28133"/>
    <cellStyle name="Normal 2 2 2 2 2 2 2 2 2 2 2 2 21 15" xfId="28134"/>
    <cellStyle name="Normal 2 2 2 2 2 2 2 2 2 2 2 2 21 16" xfId="28135"/>
    <cellStyle name="Normal 2 2 2 2 2 2 2 2 2 2 2 2 21 17" xfId="28136"/>
    <cellStyle name="Normal 2 2 2 2 2 2 2 2 2 2 2 2 21 18" xfId="28137"/>
    <cellStyle name="Normal 2 2 2 2 2 2 2 2 2 2 2 2 21 19" xfId="28138"/>
    <cellStyle name="Normal 2 2 2 2 2 2 2 2 2 2 2 2 21 2" xfId="28139"/>
    <cellStyle name="Normal 2 2 2 2 2 2 2 2 2 2 2 2 21 20" xfId="28140"/>
    <cellStyle name="Normal 2 2 2 2 2 2 2 2 2 2 2 2 21 21" xfId="28141"/>
    <cellStyle name="Normal 2 2 2 2 2 2 2 2 2 2 2 2 21 22" xfId="28142"/>
    <cellStyle name="Normal 2 2 2 2 2 2 2 2 2 2 2 2 21 3" xfId="28143"/>
    <cellStyle name="Normal 2 2 2 2 2 2 2 2 2 2 2 2 21 4" xfId="28144"/>
    <cellStyle name="Normal 2 2 2 2 2 2 2 2 2 2 2 2 21 5" xfId="28145"/>
    <cellStyle name="Normal 2 2 2 2 2 2 2 2 2 2 2 2 21 6" xfId="28146"/>
    <cellStyle name="Normal 2 2 2 2 2 2 2 2 2 2 2 2 21 7" xfId="28147"/>
    <cellStyle name="Normal 2 2 2 2 2 2 2 2 2 2 2 2 21 8" xfId="28148"/>
    <cellStyle name="Normal 2 2 2 2 2 2 2 2 2 2 2 2 21 9" xfId="28149"/>
    <cellStyle name="Normal 2 2 2 2 2 2 2 2 2 2 2 2 22" xfId="28150"/>
    <cellStyle name="Normal 2 2 2 2 2 2 2 2 2 2 2 2 22 10" xfId="28151"/>
    <cellStyle name="Normal 2 2 2 2 2 2 2 2 2 2 2 2 22 11" xfId="28152"/>
    <cellStyle name="Normal 2 2 2 2 2 2 2 2 2 2 2 2 22 12" xfId="28153"/>
    <cellStyle name="Normal 2 2 2 2 2 2 2 2 2 2 2 2 22 13" xfId="28154"/>
    <cellStyle name="Normal 2 2 2 2 2 2 2 2 2 2 2 2 22 14" xfId="28155"/>
    <cellStyle name="Normal 2 2 2 2 2 2 2 2 2 2 2 2 22 15" xfId="28156"/>
    <cellStyle name="Normal 2 2 2 2 2 2 2 2 2 2 2 2 22 16" xfId="28157"/>
    <cellStyle name="Normal 2 2 2 2 2 2 2 2 2 2 2 2 22 17" xfId="28158"/>
    <cellStyle name="Normal 2 2 2 2 2 2 2 2 2 2 2 2 22 18" xfId="28159"/>
    <cellStyle name="Normal 2 2 2 2 2 2 2 2 2 2 2 2 22 19" xfId="28160"/>
    <cellStyle name="Normal 2 2 2 2 2 2 2 2 2 2 2 2 22 2" xfId="28161"/>
    <cellStyle name="Normal 2 2 2 2 2 2 2 2 2 2 2 2 22 20" xfId="28162"/>
    <cellStyle name="Normal 2 2 2 2 2 2 2 2 2 2 2 2 22 21" xfId="28163"/>
    <cellStyle name="Normal 2 2 2 2 2 2 2 2 2 2 2 2 22 22" xfId="28164"/>
    <cellStyle name="Normal 2 2 2 2 2 2 2 2 2 2 2 2 22 3" xfId="28165"/>
    <cellStyle name="Normal 2 2 2 2 2 2 2 2 2 2 2 2 22 4" xfId="28166"/>
    <cellStyle name="Normal 2 2 2 2 2 2 2 2 2 2 2 2 22 5" xfId="28167"/>
    <cellStyle name="Normal 2 2 2 2 2 2 2 2 2 2 2 2 22 6" xfId="28168"/>
    <cellStyle name="Normal 2 2 2 2 2 2 2 2 2 2 2 2 22 7" xfId="28169"/>
    <cellStyle name="Normal 2 2 2 2 2 2 2 2 2 2 2 2 22 8" xfId="28170"/>
    <cellStyle name="Normal 2 2 2 2 2 2 2 2 2 2 2 2 22 9" xfId="28171"/>
    <cellStyle name="Normal 2 2 2 2 2 2 2 2 2 2 2 2 23" xfId="28172"/>
    <cellStyle name="Normal 2 2 2 2 2 2 2 2 2 2 2 2 23 10" xfId="28173"/>
    <cellStyle name="Normal 2 2 2 2 2 2 2 2 2 2 2 2 23 11" xfId="28174"/>
    <cellStyle name="Normal 2 2 2 2 2 2 2 2 2 2 2 2 23 12" xfId="28175"/>
    <cellStyle name="Normal 2 2 2 2 2 2 2 2 2 2 2 2 23 13" xfId="28176"/>
    <cellStyle name="Normal 2 2 2 2 2 2 2 2 2 2 2 2 23 14" xfId="28177"/>
    <cellStyle name="Normal 2 2 2 2 2 2 2 2 2 2 2 2 23 15" xfId="28178"/>
    <cellStyle name="Normal 2 2 2 2 2 2 2 2 2 2 2 2 23 16" xfId="28179"/>
    <cellStyle name="Normal 2 2 2 2 2 2 2 2 2 2 2 2 23 17" xfId="28180"/>
    <cellStyle name="Normal 2 2 2 2 2 2 2 2 2 2 2 2 23 18" xfId="28181"/>
    <cellStyle name="Normal 2 2 2 2 2 2 2 2 2 2 2 2 23 19" xfId="28182"/>
    <cellStyle name="Normal 2 2 2 2 2 2 2 2 2 2 2 2 23 2" xfId="28183"/>
    <cellStyle name="Normal 2 2 2 2 2 2 2 2 2 2 2 2 23 20" xfId="28184"/>
    <cellStyle name="Normal 2 2 2 2 2 2 2 2 2 2 2 2 23 21" xfId="28185"/>
    <cellStyle name="Normal 2 2 2 2 2 2 2 2 2 2 2 2 23 22" xfId="28186"/>
    <cellStyle name="Normal 2 2 2 2 2 2 2 2 2 2 2 2 23 3" xfId="28187"/>
    <cellStyle name="Normal 2 2 2 2 2 2 2 2 2 2 2 2 23 4" xfId="28188"/>
    <cellStyle name="Normal 2 2 2 2 2 2 2 2 2 2 2 2 23 5" xfId="28189"/>
    <cellStyle name="Normal 2 2 2 2 2 2 2 2 2 2 2 2 23 6" xfId="28190"/>
    <cellStyle name="Normal 2 2 2 2 2 2 2 2 2 2 2 2 23 7" xfId="28191"/>
    <cellStyle name="Normal 2 2 2 2 2 2 2 2 2 2 2 2 23 8" xfId="28192"/>
    <cellStyle name="Normal 2 2 2 2 2 2 2 2 2 2 2 2 23 9" xfId="28193"/>
    <cellStyle name="Normal 2 2 2 2 2 2 2 2 2 2 2 2 24" xfId="28194"/>
    <cellStyle name="Normal 2 2 2 2 2 2 2 2 2 2 2 2 24 10" xfId="28195"/>
    <cellStyle name="Normal 2 2 2 2 2 2 2 2 2 2 2 2 24 11" xfId="28196"/>
    <cellStyle name="Normal 2 2 2 2 2 2 2 2 2 2 2 2 24 12" xfId="28197"/>
    <cellStyle name="Normal 2 2 2 2 2 2 2 2 2 2 2 2 24 13" xfId="28198"/>
    <cellStyle name="Normal 2 2 2 2 2 2 2 2 2 2 2 2 24 14" xfId="28199"/>
    <cellStyle name="Normal 2 2 2 2 2 2 2 2 2 2 2 2 24 15" xfId="28200"/>
    <cellStyle name="Normal 2 2 2 2 2 2 2 2 2 2 2 2 24 16" xfId="28201"/>
    <cellStyle name="Normal 2 2 2 2 2 2 2 2 2 2 2 2 24 17" xfId="28202"/>
    <cellStyle name="Normal 2 2 2 2 2 2 2 2 2 2 2 2 24 18" xfId="28203"/>
    <cellStyle name="Normal 2 2 2 2 2 2 2 2 2 2 2 2 24 19" xfId="28204"/>
    <cellStyle name="Normal 2 2 2 2 2 2 2 2 2 2 2 2 24 2" xfId="28205"/>
    <cellStyle name="Normal 2 2 2 2 2 2 2 2 2 2 2 2 24 20" xfId="28206"/>
    <cellStyle name="Normal 2 2 2 2 2 2 2 2 2 2 2 2 24 21" xfId="28207"/>
    <cellStyle name="Normal 2 2 2 2 2 2 2 2 2 2 2 2 24 22" xfId="28208"/>
    <cellStyle name="Normal 2 2 2 2 2 2 2 2 2 2 2 2 24 3" xfId="28209"/>
    <cellStyle name="Normal 2 2 2 2 2 2 2 2 2 2 2 2 24 4" xfId="28210"/>
    <cellStyle name="Normal 2 2 2 2 2 2 2 2 2 2 2 2 24 5" xfId="28211"/>
    <cellStyle name="Normal 2 2 2 2 2 2 2 2 2 2 2 2 24 6" xfId="28212"/>
    <cellStyle name="Normal 2 2 2 2 2 2 2 2 2 2 2 2 24 7" xfId="28213"/>
    <cellStyle name="Normal 2 2 2 2 2 2 2 2 2 2 2 2 24 8" xfId="28214"/>
    <cellStyle name="Normal 2 2 2 2 2 2 2 2 2 2 2 2 24 9" xfId="28215"/>
    <cellStyle name="Normal 2 2 2 2 2 2 2 2 2 2 2 2 25" xfId="28216"/>
    <cellStyle name="Normal 2 2 2 2 2 2 2 2 2 2 2 2 25 10" xfId="28217"/>
    <cellStyle name="Normal 2 2 2 2 2 2 2 2 2 2 2 2 25 11" xfId="28218"/>
    <cellStyle name="Normal 2 2 2 2 2 2 2 2 2 2 2 2 25 12" xfId="28219"/>
    <cellStyle name="Normal 2 2 2 2 2 2 2 2 2 2 2 2 25 13" xfId="28220"/>
    <cellStyle name="Normal 2 2 2 2 2 2 2 2 2 2 2 2 25 14" xfId="28221"/>
    <cellStyle name="Normal 2 2 2 2 2 2 2 2 2 2 2 2 25 15" xfId="28222"/>
    <cellStyle name="Normal 2 2 2 2 2 2 2 2 2 2 2 2 25 16" xfId="28223"/>
    <cellStyle name="Normal 2 2 2 2 2 2 2 2 2 2 2 2 25 17" xfId="28224"/>
    <cellStyle name="Normal 2 2 2 2 2 2 2 2 2 2 2 2 25 18" xfId="28225"/>
    <cellStyle name="Normal 2 2 2 2 2 2 2 2 2 2 2 2 25 19" xfId="28226"/>
    <cellStyle name="Normal 2 2 2 2 2 2 2 2 2 2 2 2 25 2" xfId="28227"/>
    <cellStyle name="Normal 2 2 2 2 2 2 2 2 2 2 2 2 25 20" xfId="28228"/>
    <cellStyle name="Normal 2 2 2 2 2 2 2 2 2 2 2 2 25 21" xfId="28229"/>
    <cellStyle name="Normal 2 2 2 2 2 2 2 2 2 2 2 2 25 22" xfId="28230"/>
    <cellStyle name="Normal 2 2 2 2 2 2 2 2 2 2 2 2 25 3" xfId="28231"/>
    <cellStyle name="Normal 2 2 2 2 2 2 2 2 2 2 2 2 25 4" xfId="28232"/>
    <cellStyle name="Normal 2 2 2 2 2 2 2 2 2 2 2 2 25 5" xfId="28233"/>
    <cellStyle name="Normal 2 2 2 2 2 2 2 2 2 2 2 2 25 6" xfId="28234"/>
    <cellStyle name="Normal 2 2 2 2 2 2 2 2 2 2 2 2 25 7" xfId="28235"/>
    <cellStyle name="Normal 2 2 2 2 2 2 2 2 2 2 2 2 25 8" xfId="28236"/>
    <cellStyle name="Normal 2 2 2 2 2 2 2 2 2 2 2 2 25 9" xfId="28237"/>
    <cellStyle name="Normal 2 2 2 2 2 2 2 2 2 2 2 2 26" xfId="28238"/>
    <cellStyle name="Normal 2 2 2 2 2 2 2 2 2 2 2 2 26 10" xfId="28239"/>
    <cellStyle name="Normal 2 2 2 2 2 2 2 2 2 2 2 2 26 11" xfId="28240"/>
    <cellStyle name="Normal 2 2 2 2 2 2 2 2 2 2 2 2 26 12" xfId="28241"/>
    <cellStyle name="Normal 2 2 2 2 2 2 2 2 2 2 2 2 26 13" xfId="28242"/>
    <cellStyle name="Normal 2 2 2 2 2 2 2 2 2 2 2 2 26 14" xfId="28243"/>
    <cellStyle name="Normal 2 2 2 2 2 2 2 2 2 2 2 2 26 15" xfId="28244"/>
    <cellStyle name="Normal 2 2 2 2 2 2 2 2 2 2 2 2 26 16" xfId="28245"/>
    <cellStyle name="Normal 2 2 2 2 2 2 2 2 2 2 2 2 26 17" xfId="28246"/>
    <cellStyle name="Normal 2 2 2 2 2 2 2 2 2 2 2 2 26 18" xfId="28247"/>
    <cellStyle name="Normal 2 2 2 2 2 2 2 2 2 2 2 2 26 19" xfId="28248"/>
    <cellStyle name="Normal 2 2 2 2 2 2 2 2 2 2 2 2 26 2" xfId="28249"/>
    <cellStyle name="Normal 2 2 2 2 2 2 2 2 2 2 2 2 26 20" xfId="28250"/>
    <cellStyle name="Normal 2 2 2 2 2 2 2 2 2 2 2 2 26 21" xfId="28251"/>
    <cellStyle name="Normal 2 2 2 2 2 2 2 2 2 2 2 2 26 22" xfId="28252"/>
    <cellStyle name="Normal 2 2 2 2 2 2 2 2 2 2 2 2 26 3" xfId="28253"/>
    <cellStyle name="Normal 2 2 2 2 2 2 2 2 2 2 2 2 26 4" xfId="28254"/>
    <cellStyle name="Normal 2 2 2 2 2 2 2 2 2 2 2 2 26 5" xfId="28255"/>
    <cellStyle name="Normal 2 2 2 2 2 2 2 2 2 2 2 2 26 6" xfId="28256"/>
    <cellStyle name="Normal 2 2 2 2 2 2 2 2 2 2 2 2 26 7" xfId="28257"/>
    <cellStyle name="Normal 2 2 2 2 2 2 2 2 2 2 2 2 26 8" xfId="28258"/>
    <cellStyle name="Normal 2 2 2 2 2 2 2 2 2 2 2 2 26 9" xfId="28259"/>
    <cellStyle name="Normal 2 2 2 2 2 2 2 2 2 2 2 2 27" xfId="28260"/>
    <cellStyle name="Normal 2 2 2 2 2 2 2 2 2 2 2 2 27 10" xfId="28261"/>
    <cellStyle name="Normal 2 2 2 2 2 2 2 2 2 2 2 2 27 11" xfId="28262"/>
    <cellStyle name="Normal 2 2 2 2 2 2 2 2 2 2 2 2 27 12" xfId="28263"/>
    <cellStyle name="Normal 2 2 2 2 2 2 2 2 2 2 2 2 27 13" xfId="28264"/>
    <cellStyle name="Normal 2 2 2 2 2 2 2 2 2 2 2 2 27 14" xfId="28265"/>
    <cellStyle name="Normal 2 2 2 2 2 2 2 2 2 2 2 2 27 15" xfId="28266"/>
    <cellStyle name="Normal 2 2 2 2 2 2 2 2 2 2 2 2 27 16" xfId="28267"/>
    <cellStyle name="Normal 2 2 2 2 2 2 2 2 2 2 2 2 27 17" xfId="28268"/>
    <cellStyle name="Normal 2 2 2 2 2 2 2 2 2 2 2 2 27 18" xfId="28269"/>
    <cellStyle name="Normal 2 2 2 2 2 2 2 2 2 2 2 2 27 19" xfId="28270"/>
    <cellStyle name="Normal 2 2 2 2 2 2 2 2 2 2 2 2 27 2" xfId="28271"/>
    <cellStyle name="Normal 2 2 2 2 2 2 2 2 2 2 2 2 27 20" xfId="28272"/>
    <cellStyle name="Normal 2 2 2 2 2 2 2 2 2 2 2 2 27 21" xfId="28273"/>
    <cellStyle name="Normal 2 2 2 2 2 2 2 2 2 2 2 2 27 22" xfId="28274"/>
    <cellStyle name="Normal 2 2 2 2 2 2 2 2 2 2 2 2 27 3" xfId="28275"/>
    <cellStyle name="Normal 2 2 2 2 2 2 2 2 2 2 2 2 27 4" xfId="28276"/>
    <cellStyle name="Normal 2 2 2 2 2 2 2 2 2 2 2 2 27 5" xfId="28277"/>
    <cellStyle name="Normal 2 2 2 2 2 2 2 2 2 2 2 2 27 6" xfId="28278"/>
    <cellStyle name="Normal 2 2 2 2 2 2 2 2 2 2 2 2 27 7" xfId="28279"/>
    <cellStyle name="Normal 2 2 2 2 2 2 2 2 2 2 2 2 27 8" xfId="28280"/>
    <cellStyle name="Normal 2 2 2 2 2 2 2 2 2 2 2 2 27 9" xfId="28281"/>
    <cellStyle name="Normal 2 2 2 2 2 2 2 2 2 2 2 2 28" xfId="28282"/>
    <cellStyle name="Normal 2 2 2 2 2 2 2 2 2 2 2 2 28 10" xfId="28283"/>
    <cellStyle name="Normal 2 2 2 2 2 2 2 2 2 2 2 2 28 11" xfId="28284"/>
    <cellStyle name="Normal 2 2 2 2 2 2 2 2 2 2 2 2 28 12" xfId="28285"/>
    <cellStyle name="Normal 2 2 2 2 2 2 2 2 2 2 2 2 28 13" xfId="28286"/>
    <cellStyle name="Normal 2 2 2 2 2 2 2 2 2 2 2 2 28 14" xfId="28287"/>
    <cellStyle name="Normal 2 2 2 2 2 2 2 2 2 2 2 2 28 15" xfId="28288"/>
    <cellStyle name="Normal 2 2 2 2 2 2 2 2 2 2 2 2 28 16" xfId="28289"/>
    <cellStyle name="Normal 2 2 2 2 2 2 2 2 2 2 2 2 28 17" xfId="28290"/>
    <cellStyle name="Normal 2 2 2 2 2 2 2 2 2 2 2 2 28 18" xfId="28291"/>
    <cellStyle name="Normal 2 2 2 2 2 2 2 2 2 2 2 2 28 19" xfId="28292"/>
    <cellStyle name="Normal 2 2 2 2 2 2 2 2 2 2 2 2 28 2" xfId="28293"/>
    <cellStyle name="Normal 2 2 2 2 2 2 2 2 2 2 2 2 28 20" xfId="28294"/>
    <cellStyle name="Normal 2 2 2 2 2 2 2 2 2 2 2 2 28 21" xfId="28295"/>
    <cellStyle name="Normal 2 2 2 2 2 2 2 2 2 2 2 2 28 22" xfId="28296"/>
    <cellStyle name="Normal 2 2 2 2 2 2 2 2 2 2 2 2 28 3" xfId="28297"/>
    <cellStyle name="Normal 2 2 2 2 2 2 2 2 2 2 2 2 28 4" xfId="28298"/>
    <cellStyle name="Normal 2 2 2 2 2 2 2 2 2 2 2 2 28 5" xfId="28299"/>
    <cellStyle name="Normal 2 2 2 2 2 2 2 2 2 2 2 2 28 6" xfId="28300"/>
    <cellStyle name="Normal 2 2 2 2 2 2 2 2 2 2 2 2 28 7" xfId="28301"/>
    <cellStyle name="Normal 2 2 2 2 2 2 2 2 2 2 2 2 28 8" xfId="28302"/>
    <cellStyle name="Normal 2 2 2 2 2 2 2 2 2 2 2 2 28 9" xfId="28303"/>
    <cellStyle name="Normal 2 2 2 2 2 2 2 2 2 2 2 2 29" xfId="28304"/>
    <cellStyle name="Normal 2 2 2 2 2 2 2 2 2 2 2 2 29 10" xfId="28305"/>
    <cellStyle name="Normal 2 2 2 2 2 2 2 2 2 2 2 2 29 11" xfId="28306"/>
    <cellStyle name="Normal 2 2 2 2 2 2 2 2 2 2 2 2 29 12" xfId="28307"/>
    <cellStyle name="Normal 2 2 2 2 2 2 2 2 2 2 2 2 29 13" xfId="28308"/>
    <cellStyle name="Normal 2 2 2 2 2 2 2 2 2 2 2 2 29 14" xfId="28309"/>
    <cellStyle name="Normal 2 2 2 2 2 2 2 2 2 2 2 2 29 15" xfId="28310"/>
    <cellStyle name="Normal 2 2 2 2 2 2 2 2 2 2 2 2 29 16" xfId="28311"/>
    <cellStyle name="Normal 2 2 2 2 2 2 2 2 2 2 2 2 29 17" xfId="28312"/>
    <cellStyle name="Normal 2 2 2 2 2 2 2 2 2 2 2 2 29 18" xfId="28313"/>
    <cellStyle name="Normal 2 2 2 2 2 2 2 2 2 2 2 2 29 19" xfId="28314"/>
    <cellStyle name="Normal 2 2 2 2 2 2 2 2 2 2 2 2 29 2" xfId="28315"/>
    <cellStyle name="Normal 2 2 2 2 2 2 2 2 2 2 2 2 29 20" xfId="28316"/>
    <cellStyle name="Normal 2 2 2 2 2 2 2 2 2 2 2 2 29 21" xfId="28317"/>
    <cellStyle name="Normal 2 2 2 2 2 2 2 2 2 2 2 2 29 22" xfId="28318"/>
    <cellStyle name="Normal 2 2 2 2 2 2 2 2 2 2 2 2 29 3" xfId="28319"/>
    <cellStyle name="Normal 2 2 2 2 2 2 2 2 2 2 2 2 29 4" xfId="28320"/>
    <cellStyle name="Normal 2 2 2 2 2 2 2 2 2 2 2 2 29 5" xfId="28321"/>
    <cellStyle name="Normal 2 2 2 2 2 2 2 2 2 2 2 2 29 6" xfId="28322"/>
    <cellStyle name="Normal 2 2 2 2 2 2 2 2 2 2 2 2 29 7" xfId="28323"/>
    <cellStyle name="Normal 2 2 2 2 2 2 2 2 2 2 2 2 29 8" xfId="28324"/>
    <cellStyle name="Normal 2 2 2 2 2 2 2 2 2 2 2 2 29 9" xfId="28325"/>
    <cellStyle name="Normal 2 2 2 2 2 2 2 2 2 2 2 2 3" xfId="28326"/>
    <cellStyle name="Normal 2 2 2 2 2 2 2 2 2 2 2 2 3 2" xfId="28327"/>
    <cellStyle name="Normal 2 2 2 2 2 2 2 2 2 2 2 2 3 2 10" xfId="28328"/>
    <cellStyle name="Normal 2 2 2 2 2 2 2 2 2 2 2 2 3 2 11" xfId="28329"/>
    <cellStyle name="Normal 2 2 2 2 2 2 2 2 2 2 2 2 3 2 12" xfId="28330"/>
    <cellStyle name="Normal 2 2 2 2 2 2 2 2 2 2 2 2 3 2 13" xfId="28331"/>
    <cellStyle name="Normal 2 2 2 2 2 2 2 2 2 2 2 2 3 2 14" xfId="28332"/>
    <cellStyle name="Normal 2 2 2 2 2 2 2 2 2 2 2 2 3 2 15" xfId="28333"/>
    <cellStyle name="Normal 2 2 2 2 2 2 2 2 2 2 2 2 3 2 16" xfId="28334"/>
    <cellStyle name="Normal 2 2 2 2 2 2 2 2 2 2 2 2 3 2 17" xfId="28335"/>
    <cellStyle name="Normal 2 2 2 2 2 2 2 2 2 2 2 2 3 2 18" xfId="28336"/>
    <cellStyle name="Normal 2 2 2 2 2 2 2 2 2 2 2 2 3 2 19" xfId="28337"/>
    <cellStyle name="Normal 2 2 2 2 2 2 2 2 2 2 2 2 3 2 2" xfId="28338"/>
    <cellStyle name="Normal 2 2 2 2 2 2 2 2 2 2 2 2 3 2 2 2" xfId="28339"/>
    <cellStyle name="Normal 2 2 2 2 2 2 2 2 2 2 2 2 3 2 2 2 10" xfId="28340"/>
    <cellStyle name="Normal 2 2 2 2 2 2 2 2 2 2 2 2 3 2 2 2 11" xfId="28341"/>
    <cellStyle name="Normal 2 2 2 2 2 2 2 2 2 2 2 2 3 2 2 2 12" xfId="28342"/>
    <cellStyle name="Normal 2 2 2 2 2 2 2 2 2 2 2 2 3 2 2 2 13" xfId="28343"/>
    <cellStyle name="Normal 2 2 2 2 2 2 2 2 2 2 2 2 3 2 2 2 14" xfId="28344"/>
    <cellStyle name="Normal 2 2 2 2 2 2 2 2 2 2 2 2 3 2 2 2 15" xfId="28345"/>
    <cellStyle name="Normal 2 2 2 2 2 2 2 2 2 2 2 2 3 2 2 2 16" xfId="28346"/>
    <cellStyle name="Normal 2 2 2 2 2 2 2 2 2 2 2 2 3 2 2 2 17" xfId="28347"/>
    <cellStyle name="Normal 2 2 2 2 2 2 2 2 2 2 2 2 3 2 2 2 18" xfId="28348"/>
    <cellStyle name="Normal 2 2 2 2 2 2 2 2 2 2 2 2 3 2 2 2 19" xfId="28349"/>
    <cellStyle name="Normal 2 2 2 2 2 2 2 2 2 2 2 2 3 2 2 2 2" xfId="28350"/>
    <cellStyle name="Normal 2 2 2 2 2 2 2 2 2 2 2 2 3 2 2 2 20" xfId="28351"/>
    <cellStyle name="Normal 2 2 2 2 2 2 2 2 2 2 2 2 3 2 2 2 21" xfId="28352"/>
    <cellStyle name="Normal 2 2 2 2 2 2 2 2 2 2 2 2 3 2 2 2 22" xfId="28353"/>
    <cellStyle name="Normal 2 2 2 2 2 2 2 2 2 2 2 2 3 2 2 2 3" xfId="28354"/>
    <cellStyle name="Normal 2 2 2 2 2 2 2 2 2 2 2 2 3 2 2 2 4" xfId="28355"/>
    <cellStyle name="Normal 2 2 2 2 2 2 2 2 2 2 2 2 3 2 2 2 5" xfId="28356"/>
    <cellStyle name="Normal 2 2 2 2 2 2 2 2 2 2 2 2 3 2 2 2 6" xfId="28357"/>
    <cellStyle name="Normal 2 2 2 2 2 2 2 2 2 2 2 2 3 2 2 2 7" xfId="28358"/>
    <cellStyle name="Normal 2 2 2 2 2 2 2 2 2 2 2 2 3 2 2 2 8" xfId="28359"/>
    <cellStyle name="Normal 2 2 2 2 2 2 2 2 2 2 2 2 3 2 2 2 9" xfId="28360"/>
    <cellStyle name="Normal 2 2 2 2 2 2 2 2 2 2 2 2 3 2 2 3" xfId="28361"/>
    <cellStyle name="Normal 2 2 2 2 2 2 2 2 2 2 2 2 3 2 2 3 10" xfId="28362"/>
    <cellStyle name="Normal 2 2 2 2 2 2 2 2 2 2 2 2 3 2 2 3 11" xfId="28363"/>
    <cellStyle name="Normal 2 2 2 2 2 2 2 2 2 2 2 2 3 2 2 3 12" xfId="28364"/>
    <cellStyle name="Normal 2 2 2 2 2 2 2 2 2 2 2 2 3 2 2 3 13" xfId="28365"/>
    <cellStyle name="Normal 2 2 2 2 2 2 2 2 2 2 2 2 3 2 2 3 14" xfId="28366"/>
    <cellStyle name="Normal 2 2 2 2 2 2 2 2 2 2 2 2 3 2 2 3 15" xfId="28367"/>
    <cellStyle name="Normal 2 2 2 2 2 2 2 2 2 2 2 2 3 2 2 3 16" xfId="28368"/>
    <cellStyle name="Normal 2 2 2 2 2 2 2 2 2 2 2 2 3 2 2 3 17" xfId="28369"/>
    <cellStyle name="Normal 2 2 2 2 2 2 2 2 2 2 2 2 3 2 2 3 18" xfId="28370"/>
    <cellStyle name="Normal 2 2 2 2 2 2 2 2 2 2 2 2 3 2 2 3 19" xfId="28371"/>
    <cellStyle name="Normal 2 2 2 2 2 2 2 2 2 2 2 2 3 2 2 3 2" xfId="28372"/>
    <cellStyle name="Normal 2 2 2 2 2 2 2 2 2 2 2 2 3 2 2 3 20" xfId="28373"/>
    <cellStyle name="Normal 2 2 2 2 2 2 2 2 2 2 2 2 3 2 2 3 21" xfId="28374"/>
    <cellStyle name="Normal 2 2 2 2 2 2 2 2 2 2 2 2 3 2 2 3 22" xfId="28375"/>
    <cellStyle name="Normal 2 2 2 2 2 2 2 2 2 2 2 2 3 2 2 3 3" xfId="28376"/>
    <cellStyle name="Normal 2 2 2 2 2 2 2 2 2 2 2 2 3 2 2 3 4" xfId="28377"/>
    <cellStyle name="Normal 2 2 2 2 2 2 2 2 2 2 2 2 3 2 2 3 5" xfId="28378"/>
    <cellStyle name="Normal 2 2 2 2 2 2 2 2 2 2 2 2 3 2 2 3 6" xfId="28379"/>
    <cellStyle name="Normal 2 2 2 2 2 2 2 2 2 2 2 2 3 2 2 3 7" xfId="28380"/>
    <cellStyle name="Normal 2 2 2 2 2 2 2 2 2 2 2 2 3 2 2 3 8" xfId="28381"/>
    <cellStyle name="Normal 2 2 2 2 2 2 2 2 2 2 2 2 3 2 2 3 9" xfId="28382"/>
    <cellStyle name="Normal 2 2 2 2 2 2 2 2 2 2 2 2 3 2 20" xfId="28383"/>
    <cellStyle name="Normal 2 2 2 2 2 2 2 2 2 2 2 2 3 2 21" xfId="28384"/>
    <cellStyle name="Normal 2 2 2 2 2 2 2 2 2 2 2 2 3 2 22" xfId="28385"/>
    <cellStyle name="Normal 2 2 2 2 2 2 2 2 2 2 2 2 3 2 23" xfId="28386"/>
    <cellStyle name="Normal 2 2 2 2 2 2 2 2 2 2 2 2 3 2 24" xfId="28387"/>
    <cellStyle name="Normal 2 2 2 2 2 2 2 2 2 2 2 2 3 2 3" xfId="28388"/>
    <cellStyle name="Normal 2 2 2 2 2 2 2 2 2 2 2 2 3 2 3 2" xfId="28389"/>
    <cellStyle name="Normal 2 2 2 2 2 2 2 2 2 2 2 2 3 2 4" xfId="28390"/>
    <cellStyle name="Normal 2 2 2 2 2 2 2 2 2 2 2 2 3 2 5" xfId="28391"/>
    <cellStyle name="Normal 2 2 2 2 2 2 2 2 2 2 2 2 3 2 6" xfId="28392"/>
    <cellStyle name="Normal 2 2 2 2 2 2 2 2 2 2 2 2 3 2 7" xfId="28393"/>
    <cellStyle name="Normal 2 2 2 2 2 2 2 2 2 2 2 2 3 2 8" xfId="28394"/>
    <cellStyle name="Normal 2 2 2 2 2 2 2 2 2 2 2 2 3 2 9" xfId="28395"/>
    <cellStyle name="Normal 2 2 2 2 2 2 2 2 2 2 2 2 3 3" xfId="28396"/>
    <cellStyle name="Normal 2 2 2 2 2 2 2 2 2 2 2 2 3 3 10" xfId="28397"/>
    <cellStyle name="Normal 2 2 2 2 2 2 2 2 2 2 2 2 3 3 11" xfId="28398"/>
    <cellStyle name="Normal 2 2 2 2 2 2 2 2 2 2 2 2 3 3 12" xfId="28399"/>
    <cellStyle name="Normal 2 2 2 2 2 2 2 2 2 2 2 2 3 3 13" xfId="28400"/>
    <cellStyle name="Normal 2 2 2 2 2 2 2 2 2 2 2 2 3 3 14" xfId="28401"/>
    <cellStyle name="Normal 2 2 2 2 2 2 2 2 2 2 2 2 3 3 15" xfId="28402"/>
    <cellStyle name="Normal 2 2 2 2 2 2 2 2 2 2 2 2 3 3 16" xfId="28403"/>
    <cellStyle name="Normal 2 2 2 2 2 2 2 2 2 2 2 2 3 3 17" xfId="28404"/>
    <cellStyle name="Normal 2 2 2 2 2 2 2 2 2 2 2 2 3 3 18" xfId="28405"/>
    <cellStyle name="Normal 2 2 2 2 2 2 2 2 2 2 2 2 3 3 19" xfId="28406"/>
    <cellStyle name="Normal 2 2 2 2 2 2 2 2 2 2 2 2 3 3 2" xfId="28407"/>
    <cellStyle name="Normal 2 2 2 2 2 2 2 2 2 2 2 2 3 3 20" xfId="28408"/>
    <cellStyle name="Normal 2 2 2 2 2 2 2 2 2 2 2 2 3 3 21" xfId="28409"/>
    <cellStyle name="Normal 2 2 2 2 2 2 2 2 2 2 2 2 3 3 22" xfId="28410"/>
    <cellStyle name="Normal 2 2 2 2 2 2 2 2 2 2 2 2 3 3 3" xfId="28411"/>
    <cellStyle name="Normal 2 2 2 2 2 2 2 2 2 2 2 2 3 3 4" xfId="28412"/>
    <cellStyle name="Normal 2 2 2 2 2 2 2 2 2 2 2 2 3 3 5" xfId="28413"/>
    <cellStyle name="Normal 2 2 2 2 2 2 2 2 2 2 2 2 3 3 6" xfId="28414"/>
    <cellStyle name="Normal 2 2 2 2 2 2 2 2 2 2 2 2 3 3 7" xfId="28415"/>
    <cellStyle name="Normal 2 2 2 2 2 2 2 2 2 2 2 2 3 3 8" xfId="28416"/>
    <cellStyle name="Normal 2 2 2 2 2 2 2 2 2 2 2 2 3 3 9" xfId="28417"/>
    <cellStyle name="Normal 2 2 2 2 2 2 2 2 2 2 2 2 3 4" xfId="28418"/>
    <cellStyle name="Normal 2 2 2 2 2 2 2 2 2 2 2 2 3 4 10" xfId="28419"/>
    <cellStyle name="Normal 2 2 2 2 2 2 2 2 2 2 2 2 3 4 11" xfId="28420"/>
    <cellStyle name="Normal 2 2 2 2 2 2 2 2 2 2 2 2 3 4 12" xfId="28421"/>
    <cellStyle name="Normal 2 2 2 2 2 2 2 2 2 2 2 2 3 4 13" xfId="28422"/>
    <cellStyle name="Normal 2 2 2 2 2 2 2 2 2 2 2 2 3 4 14" xfId="28423"/>
    <cellStyle name="Normal 2 2 2 2 2 2 2 2 2 2 2 2 3 4 15" xfId="28424"/>
    <cellStyle name="Normal 2 2 2 2 2 2 2 2 2 2 2 2 3 4 16" xfId="28425"/>
    <cellStyle name="Normal 2 2 2 2 2 2 2 2 2 2 2 2 3 4 17" xfId="28426"/>
    <cellStyle name="Normal 2 2 2 2 2 2 2 2 2 2 2 2 3 4 18" xfId="28427"/>
    <cellStyle name="Normal 2 2 2 2 2 2 2 2 2 2 2 2 3 4 19" xfId="28428"/>
    <cellStyle name="Normal 2 2 2 2 2 2 2 2 2 2 2 2 3 4 2" xfId="28429"/>
    <cellStyle name="Normal 2 2 2 2 2 2 2 2 2 2 2 2 3 4 20" xfId="28430"/>
    <cellStyle name="Normal 2 2 2 2 2 2 2 2 2 2 2 2 3 4 21" xfId="28431"/>
    <cellStyle name="Normal 2 2 2 2 2 2 2 2 2 2 2 2 3 4 22" xfId="28432"/>
    <cellStyle name="Normal 2 2 2 2 2 2 2 2 2 2 2 2 3 4 3" xfId="28433"/>
    <cellStyle name="Normal 2 2 2 2 2 2 2 2 2 2 2 2 3 4 4" xfId="28434"/>
    <cellStyle name="Normal 2 2 2 2 2 2 2 2 2 2 2 2 3 4 5" xfId="28435"/>
    <cellStyle name="Normal 2 2 2 2 2 2 2 2 2 2 2 2 3 4 6" xfId="28436"/>
    <cellStyle name="Normal 2 2 2 2 2 2 2 2 2 2 2 2 3 4 7" xfId="28437"/>
    <cellStyle name="Normal 2 2 2 2 2 2 2 2 2 2 2 2 3 4 8" xfId="28438"/>
    <cellStyle name="Normal 2 2 2 2 2 2 2 2 2 2 2 2 3 4 9" xfId="28439"/>
    <cellStyle name="Normal 2 2 2 2 2 2 2 2 2 2 2 2 30" xfId="28440"/>
    <cellStyle name="Normal 2 2 2 2 2 2 2 2 2 2 2 2 30 10" xfId="28441"/>
    <cellStyle name="Normal 2 2 2 2 2 2 2 2 2 2 2 2 30 11" xfId="28442"/>
    <cellStyle name="Normal 2 2 2 2 2 2 2 2 2 2 2 2 30 12" xfId="28443"/>
    <cellStyle name="Normal 2 2 2 2 2 2 2 2 2 2 2 2 30 13" xfId="28444"/>
    <cellStyle name="Normal 2 2 2 2 2 2 2 2 2 2 2 2 30 14" xfId="28445"/>
    <cellStyle name="Normal 2 2 2 2 2 2 2 2 2 2 2 2 30 15" xfId="28446"/>
    <cellStyle name="Normal 2 2 2 2 2 2 2 2 2 2 2 2 30 16" xfId="28447"/>
    <cellStyle name="Normal 2 2 2 2 2 2 2 2 2 2 2 2 30 17" xfId="28448"/>
    <cellStyle name="Normal 2 2 2 2 2 2 2 2 2 2 2 2 30 18" xfId="28449"/>
    <cellStyle name="Normal 2 2 2 2 2 2 2 2 2 2 2 2 30 19" xfId="28450"/>
    <cellStyle name="Normal 2 2 2 2 2 2 2 2 2 2 2 2 30 2" xfId="28451"/>
    <cellStyle name="Normal 2 2 2 2 2 2 2 2 2 2 2 2 30 20" xfId="28452"/>
    <cellStyle name="Normal 2 2 2 2 2 2 2 2 2 2 2 2 30 21" xfId="28453"/>
    <cellStyle name="Normal 2 2 2 2 2 2 2 2 2 2 2 2 30 22" xfId="28454"/>
    <cellStyle name="Normal 2 2 2 2 2 2 2 2 2 2 2 2 30 3" xfId="28455"/>
    <cellStyle name="Normal 2 2 2 2 2 2 2 2 2 2 2 2 30 4" xfId="28456"/>
    <cellStyle name="Normal 2 2 2 2 2 2 2 2 2 2 2 2 30 5" xfId="28457"/>
    <cellStyle name="Normal 2 2 2 2 2 2 2 2 2 2 2 2 30 6" xfId="28458"/>
    <cellStyle name="Normal 2 2 2 2 2 2 2 2 2 2 2 2 30 7" xfId="28459"/>
    <cellStyle name="Normal 2 2 2 2 2 2 2 2 2 2 2 2 30 8" xfId="28460"/>
    <cellStyle name="Normal 2 2 2 2 2 2 2 2 2 2 2 2 30 9" xfId="28461"/>
    <cellStyle name="Normal 2 2 2 2 2 2 2 2 2 2 2 2 31" xfId="28462"/>
    <cellStyle name="Normal 2 2 2 2 2 2 2 2 2 2 2 2 31 10" xfId="28463"/>
    <cellStyle name="Normal 2 2 2 2 2 2 2 2 2 2 2 2 31 11" xfId="28464"/>
    <cellStyle name="Normal 2 2 2 2 2 2 2 2 2 2 2 2 31 12" xfId="28465"/>
    <cellStyle name="Normal 2 2 2 2 2 2 2 2 2 2 2 2 31 13" xfId="28466"/>
    <cellStyle name="Normal 2 2 2 2 2 2 2 2 2 2 2 2 31 14" xfId="28467"/>
    <cellStyle name="Normal 2 2 2 2 2 2 2 2 2 2 2 2 31 15" xfId="28468"/>
    <cellStyle name="Normal 2 2 2 2 2 2 2 2 2 2 2 2 31 16" xfId="28469"/>
    <cellStyle name="Normal 2 2 2 2 2 2 2 2 2 2 2 2 31 17" xfId="28470"/>
    <cellStyle name="Normal 2 2 2 2 2 2 2 2 2 2 2 2 31 18" xfId="28471"/>
    <cellStyle name="Normal 2 2 2 2 2 2 2 2 2 2 2 2 31 19" xfId="28472"/>
    <cellStyle name="Normal 2 2 2 2 2 2 2 2 2 2 2 2 31 2" xfId="28473"/>
    <cellStyle name="Normal 2 2 2 2 2 2 2 2 2 2 2 2 31 20" xfId="28474"/>
    <cellStyle name="Normal 2 2 2 2 2 2 2 2 2 2 2 2 31 21" xfId="28475"/>
    <cellStyle name="Normal 2 2 2 2 2 2 2 2 2 2 2 2 31 22" xfId="28476"/>
    <cellStyle name="Normal 2 2 2 2 2 2 2 2 2 2 2 2 31 3" xfId="28477"/>
    <cellStyle name="Normal 2 2 2 2 2 2 2 2 2 2 2 2 31 4" xfId="28478"/>
    <cellStyle name="Normal 2 2 2 2 2 2 2 2 2 2 2 2 31 5" xfId="28479"/>
    <cellStyle name="Normal 2 2 2 2 2 2 2 2 2 2 2 2 31 6" xfId="28480"/>
    <cellStyle name="Normal 2 2 2 2 2 2 2 2 2 2 2 2 31 7" xfId="28481"/>
    <cellStyle name="Normal 2 2 2 2 2 2 2 2 2 2 2 2 31 8" xfId="28482"/>
    <cellStyle name="Normal 2 2 2 2 2 2 2 2 2 2 2 2 31 9" xfId="28483"/>
    <cellStyle name="Normal 2 2 2 2 2 2 2 2 2 2 2 2 32" xfId="28484"/>
    <cellStyle name="Normal 2 2 2 2 2 2 2 2 2 2 2 2 32 10" xfId="28485"/>
    <cellStyle name="Normal 2 2 2 2 2 2 2 2 2 2 2 2 32 11" xfId="28486"/>
    <cellStyle name="Normal 2 2 2 2 2 2 2 2 2 2 2 2 32 12" xfId="28487"/>
    <cellStyle name="Normal 2 2 2 2 2 2 2 2 2 2 2 2 32 13" xfId="28488"/>
    <cellStyle name="Normal 2 2 2 2 2 2 2 2 2 2 2 2 32 14" xfId="28489"/>
    <cellStyle name="Normal 2 2 2 2 2 2 2 2 2 2 2 2 32 15" xfId="28490"/>
    <cellStyle name="Normal 2 2 2 2 2 2 2 2 2 2 2 2 32 16" xfId="28491"/>
    <cellStyle name="Normal 2 2 2 2 2 2 2 2 2 2 2 2 32 17" xfId="28492"/>
    <cellStyle name="Normal 2 2 2 2 2 2 2 2 2 2 2 2 32 18" xfId="28493"/>
    <cellStyle name="Normal 2 2 2 2 2 2 2 2 2 2 2 2 32 19" xfId="28494"/>
    <cellStyle name="Normal 2 2 2 2 2 2 2 2 2 2 2 2 32 2" xfId="28495"/>
    <cellStyle name="Normal 2 2 2 2 2 2 2 2 2 2 2 2 32 20" xfId="28496"/>
    <cellStyle name="Normal 2 2 2 2 2 2 2 2 2 2 2 2 32 21" xfId="28497"/>
    <cellStyle name="Normal 2 2 2 2 2 2 2 2 2 2 2 2 32 22" xfId="28498"/>
    <cellStyle name="Normal 2 2 2 2 2 2 2 2 2 2 2 2 32 3" xfId="28499"/>
    <cellStyle name="Normal 2 2 2 2 2 2 2 2 2 2 2 2 32 4" xfId="28500"/>
    <cellStyle name="Normal 2 2 2 2 2 2 2 2 2 2 2 2 32 5" xfId="28501"/>
    <cellStyle name="Normal 2 2 2 2 2 2 2 2 2 2 2 2 32 6" xfId="28502"/>
    <cellStyle name="Normal 2 2 2 2 2 2 2 2 2 2 2 2 32 7" xfId="28503"/>
    <cellStyle name="Normal 2 2 2 2 2 2 2 2 2 2 2 2 32 8" xfId="28504"/>
    <cellStyle name="Normal 2 2 2 2 2 2 2 2 2 2 2 2 32 9" xfId="28505"/>
    <cellStyle name="Normal 2 2 2 2 2 2 2 2 2 2 2 2 33" xfId="28506"/>
    <cellStyle name="Normal 2 2 2 2 2 2 2 2 2 2 2 2 33 10" xfId="28507"/>
    <cellStyle name="Normal 2 2 2 2 2 2 2 2 2 2 2 2 33 11" xfId="28508"/>
    <cellStyle name="Normal 2 2 2 2 2 2 2 2 2 2 2 2 33 12" xfId="28509"/>
    <cellStyle name="Normal 2 2 2 2 2 2 2 2 2 2 2 2 33 13" xfId="28510"/>
    <cellStyle name="Normal 2 2 2 2 2 2 2 2 2 2 2 2 33 14" xfId="28511"/>
    <cellStyle name="Normal 2 2 2 2 2 2 2 2 2 2 2 2 33 15" xfId="28512"/>
    <cellStyle name="Normal 2 2 2 2 2 2 2 2 2 2 2 2 33 16" xfId="28513"/>
    <cellStyle name="Normal 2 2 2 2 2 2 2 2 2 2 2 2 33 17" xfId="28514"/>
    <cellStyle name="Normal 2 2 2 2 2 2 2 2 2 2 2 2 33 18" xfId="28515"/>
    <cellStyle name="Normal 2 2 2 2 2 2 2 2 2 2 2 2 33 19" xfId="28516"/>
    <cellStyle name="Normal 2 2 2 2 2 2 2 2 2 2 2 2 33 2" xfId="28517"/>
    <cellStyle name="Normal 2 2 2 2 2 2 2 2 2 2 2 2 33 20" xfId="28518"/>
    <cellStyle name="Normal 2 2 2 2 2 2 2 2 2 2 2 2 33 21" xfId="28519"/>
    <cellStyle name="Normal 2 2 2 2 2 2 2 2 2 2 2 2 33 22" xfId="28520"/>
    <cellStyle name="Normal 2 2 2 2 2 2 2 2 2 2 2 2 33 3" xfId="28521"/>
    <cellStyle name="Normal 2 2 2 2 2 2 2 2 2 2 2 2 33 4" xfId="28522"/>
    <cellStyle name="Normal 2 2 2 2 2 2 2 2 2 2 2 2 33 5" xfId="28523"/>
    <cellStyle name="Normal 2 2 2 2 2 2 2 2 2 2 2 2 33 6" xfId="28524"/>
    <cellStyle name="Normal 2 2 2 2 2 2 2 2 2 2 2 2 33 7" xfId="28525"/>
    <cellStyle name="Normal 2 2 2 2 2 2 2 2 2 2 2 2 33 8" xfId="28526"/>
    <cellStyle name="Normal 2 2 2 2 2 2 2 2 2 2 2 2 33 9" xfId="28527"/>
    <cellStyle name="Normal 2 2 2 2 2 2 2 2 2 2 2 2 34" xfId="28528"/>
    <cellStyle name="Normal 2 2 2 2 2 2 2 2 2 2 2 2 34 10" xfId="28529"/>
    <cellStyle name="Normal 2 2 2 2 2 2 2 2 2 2 2 2 34 11" xfId="28530"/>
    <cellStyle name="Normal 2 2 2 2 2 2 2 2 2 2 2 2 34 12" xfId="28531"/>
    <cellStyle name="Normal 2 2 2 2 2 2 2 2 2 2 2 2 34 13" xfId="28532"/>
    <cellStyle name="Normal 2 2 2 2 2 2 2 2 2 2 2 2 34 14" xfId="28533"/>
    <cellStyle name="Normal 2 2 2 2 2 2 2 2 2 2 2 2 34 15" xfId="28534"/>
    <cellStyle name="Normal 2 2 2 2 2 2 2 2 2 2 2 2 34 16" xfId="28535"/>
    <cellStyle name="Normal 2 2 2 2 2 2 2 2 2 2 2 2 34 17" xfId="28536"/>
    <cellStyle name="Normal 2 2 2 2 2 2 2 2 2 2 2 2 34 18" xfId="28537"/>
    <cellStyle name="Normal 2 2 2 2 2 2 2 2 2 2 2 2 34 19" xfId="28538"/>
    <cellStyle name="Normal 2 2 2 2 2 2 2 2 2 2 2 2 34 2" xfId="28539"/>
    <cellStyle name="Normal 2 2 2 2 2 2 2 2 2 2 2 2 34 20" xfId="28540"/>
    <cellStyle name="Normal 2 2 2 2 2 2 2 2 2 2 2 2 34 21" xfId="28541"/>
    <cellStyle name="Normal 2 2 2 2 2 2 2 2 2 2 2 2 34 22" xfId="28542"/>
    <cellStyle name="Normal 2 2 2 2 2 2 2 2 2 2 2 2 34 3" xfId="28543"/>
    <cellStyle name="Normal 2 2 2 2 2 2 2 2 2 2 2 2 34 4" xfId="28544"/>
    <cellStyle name="Normal 2 2 2 2 2 2 2 2 2 2 2 2 34 5" xfId="28545"/>
    <cellStyle name="Normal 2 2 2 2 2 2 2 2 2 2 2 2 34 6" xfId="28546"/>
    <cellStyle name="Normal 2 2 2 2 2 2 2 2 2 2 2 2 34 7" xfId="28547"/>
    <cellStyle name="Normal 2 2 2 2 2 2 2 2 2 2 2 2 34 8" xfId="28548"/>
    <cellStyle name="Normal 2 2 2 2 2 2 2 2 2 2 2 2 34 9" xfId="28549"/>
    <cellStyle name="Normal 2 2 2 2 2 2 2 2 2 2 2 2 35" xfId="28550"/>
    <cellStyle name="Normal 2 2 2 2 2 2 2 2 2 2 2 2 35 10" xfId="28551"/>
    <cellStyle name="Normal 2 2 2 2 2 2 2 2 2 2 2 2 35 11" xfId="28552"/>
    <cellStyle name="Normal 2 2 2 2 2 2 2 2 2 2 2 2 35 12" xfId="28553"/>
    <cellStyle name="Normal 2 2 2 2 2 2 2 2 2 2 2 2 35 13" xfId="28554"/>
    <cellStyle name="Normal 2 2 2 2 2 2 2 2 2 2 2 2 35 14" xfId="28555"/>
    <cellStyle name="Normal 2 2 2 2 2 2 2 2 2 2 2 2 35 15" xfId="28556"/>
    <cellStyle name="Normal 2 2 2 2 2 2 2 2 2 2 2 2 35 16" xfId="28557"/>
    <cellStyle name="Normal 2 2 2 2 2 2 2 2 2 2 2 2 35 17" xfId="28558"/>
    <cellStyle name="Normal 2 2 2 2 2 2 2 2 2 2 2 2 35 18" xfId="28559"/>
    <cellStyle name="Normal 2 2 2 2 2 2 2 2 2 2 2 2 35 19" xfId="28560"/>
    <cellStyle name="Normal 2 2 2 2 2 2 2 2 2 2 2 2 35 2" xfId="28561"/>
    <cellStyle name="Normal 2 2 2 2 2 2 2 2 2 2 2 2 35 20" xfId="28562"/>
    <cellStyle name="Normal 2 2 2 2 2 2 2 2 2 2 2 2 35 21" xfId="28563"/>
    <cellStyle name="Normal 2 2 2 2 2 2 2 2 2 2 2 2 35 22" xfId="28564"/>
    <cellStyle name="Normal 2 2 2 2 2 2 2 2 2 2 2 2 35 3" xfId="28565"/>
    <cellStyle name="Normal 2 2 2 2 2 2 2 2 2 2 2 2 35 4" xfId="28566"/>
    <cellStyle name="Normal 2 2 2 2 2 2 2 2 2 2 2 2 35 5" xfId="28567"/>
    <cellStyle name="Normal 2 2 2 2 2 2 2 2 2 2 2 2 35 6" xfId="28568"/>
    <cellStyle name="Normal 2 2 2 2 2 2 2 2 2 2 2 2 35 7" xfId="28569"/>
    <cellStyle name="Normal 2 2 2 2 2 2 2 2 2 2 2 2 35 8" xfId="28570"/>
    <cellStyle name="Normal 2 2 2 2 2 2 2 2 2 2 2 2 35 9" xfId="28571"/>
    <cellStyle name="Normal 2 2 2 2 2 2 2 2 2 2 2 2 36" xfId="28572"/>
    <cellStyle name="Normal 2 2 2 2 2 2 2 2 2 2 2 2 36 10" xfId="28573"/>
    <cellStyle name="Normal 2 2 2 2 2 2 2 2 2 2 2 2 36 11" xfId="28574"/>
    <cellStyle name="Normal 2 2 2 2 2 2 2 2 2 2 2 2 36 12" xfId="28575"/>
    <cellStyle name="Normal 2 2 2 2 2 2 2 2 2 2 2 2 36 13" xfId="28576"/>
    <cellStyle name="Normal 2 2 2 2 2 2 2 2 2 2 2 2 36 14" xfId="28577"/>
    <cellStyle name="Normal 2 2 2 2 2 2 2 2 2 2 2 2 36 15" xfId="28578"/>
    <cellStyle name="Normal 2 2 2 2 2 2 2 2 2 2 2 2 36 16" xfId="28579"/>
    <cellStyle name="Normal 2 2 2 2 2 2 2 2 2 2 2 2 36 17" xfId="28580"/>
    <cellStyle name="Normal 2 2 2 2 2 2 2 2 2 2 2 2 36 18" xfId="28581"/>
    <cellStyle name="Normal 2 2 2 2 2 2 2 2 2 2 2 2 36 19" xfId="28582"/>
    <cellStyle name="Normal 2 2 2 2 2 2 2 2 2 2 2 2 36 2" xfId="28583"/>
    <cellStyle name="Normal 2 2 2 2 2 2 2 2 2 2 2 2 36 20" xfId="28584"/>
    <cellStyle name="Normal 2 2 2 2 2 2 2 2 2 2 2 2 36 21" xfId="28585"/>
    <cellStyle name="Normal 2 2 2 2 2 2 2 2 2 2 2 2 36 22" xfId="28586"/>
    <cellStyle name="Normal 2 2 2 2 2 2 2 2 2 2 2 2 36 3" xfId="28587"/>
    <cellStyle name="Normal 2 2 2 2 2 2 2 2 2 2 2 2 36 4" xfId="28588"/>
    <cellStyle name="Normal 2 2 2 2 2 2 2 2 2 2 2 2 36 5" xfId="28589"/>
    <cellStyle name="Normal 2 2 2 2 2 2 2 2 2 2 2 2 36 6" xfId="28590"/>
    <cellStyle name="Normal 2 2 2 2 2 2 2 2 2 2 2 2 36 7" xfId="28591"/>
    <cellStyle name="Normal 2 2 2 2 2 2 2 2 2 2 2 2 36 8" xfId="28592"/>
    <cellStyle name="Normal 2 2 2 2 2 2 2 2 2 2 2 2 36 9" xfId="28593"/>
    <cellStyle name="Normal 2 2 2 2 2 2 2 2 2 2 2 2 37" xfId="28594"/>
    <cellStyle name="Normal 2 2 2 2 2 2 2 2 2 2 2 2 37 10" xfId="28595"/>
    <cellStyle name="Normal 2 2 2 2 2 2 2 2 2 2 2 2 37 11" xfId="28596"/>
    <cellStyle name="Normal 2 2 2 2 2 2 2 2 2 2 2 2 37 12" xfId="28597"/>
    <cellStyle name="Normal 2 2 2 2 2 2 2 2 2 2 2 2 37 13" xfId="28598"/>
    <cellStyle name="Normal 2 2 2 2 2 2 2 2 2 2 2 2 37 14" xfId="28599"/>
    <cellStyle name="Normal 2 2 2 2 2 2 2 2 2 2 2 2 37 15" xfId="28600"/>
    <cellStyle name="Normal 2 2 2 2 2 2 2 2 2 2 2 2 37 16" xfId="28601"/>
    <cellStyle name="Normal 2 2 2 2 2 2 2 2 2 2 2 2 37 17" xfId="28602"/>
    <cellStyle name="Normal 2 2 2 2 2 2 2 2 2 2 2 2 37 18" xfId="28603"/>
    <cellStyle name="Normal 2 2 2 2 2 2 2 2 2 2 2 2 37 19" xfId="28604"/>
    <cellStyle name="Normal 2 2 2 2 2 2 2 2 2 2 2 2 37 2" xfId="28605"/>
    <cellStyle name="Normal 2 2 2 2 2 2 2 2 2 2 2 2 37 20" xfId="28606"/>
    <cellStyle name="Normal 2 2 2 2 2 2 2 2 2 2 2 2 37 21" xfId="28607"/>
    <cellStyle name="Normal 2 2 2 2 2 2 2 2 2 2 2 2 37 22" xfId="28608"/>
    <cellStyle name="Normal 2 2 2 2 2 2 2 2 2 2 2 2 37 3" xfId="28609"/>
    <cellStyle name="Normal 2 2 2 2 2 2 2 2 2 2 2 2 37 4" xfId="28610"/>
    <cellStyle name="Normal 2 2 2 2 2 2 2 2 2 2 2 2 37 5" xfId="28611"/>
    <cellStyle name="Normal 2 2 2 2 2 2 2 2 2 2 2 2 37 6" xfId="28612"/>
    <cellStyle name="Normal 2 2 2 2 2 2 2 2 2 2 2 2 37 7" xfId="28613"/>
    <cellStyle name="Normal 2 2 2 2 2 2 2 2 2 2 2 2 37 8" xfId="28614"/>
    <cellStyle name="Normal 2 2 2 2 2 2 2 2 2 2 2 2 37 9" xfId="28615"/>
    <cellStyle name="Normal 2 2 2 2 2 2 2 2 2 2 2 2 38" xfId="28616"/>
    <cellStyle name="Normal 2 2 2 2 2 2 2 2 2 2 2 2 38 10" xfId="28617"/>
    <cellStyle name="Normal 2 2 2 2 2 2 2 2 2 2 2 2 38 11" xfId="28618"/>
    <cellStyle name="Normal 2 2 2 2 2 2 2 2 2 2 2 2 38 12" xfId="28619"/>
    <cellStyle name="Normal 2 2 2 2 2 2 2 2 2 2 2 2 38 13" xfId="28620"/>
    <cellStyle name="Normal 2 2 2 2 2 2 2 2 2 2 2 2 38 14" xfId="28621"/>
    <cellStyle name="Normal 2 2 2 2 2 2 2 2 2 2 2 2 38 15" xfId="28622"/>
    <cellStyle name="Normal 2 2 2 2 2 2 2 2 2 2 2 2 38 16" xfId="28623"/>
    <cellStyle name="Normal 2 2 2 2 2 2 2 2 2 2 2 2 38 17" xfId="28624"/>
    <cellStyle name="Normal 2 2 2 2 2 2 2 2 2 2 2 2 38 18" xfId="28625"/>
    <cellStyle name="Normal 2 2 2 2 2 2 2 2 2 2 2 2 38 19" xfId="28626"/>
    <cellStyle name="Normal 2 2 2 2 2 2 2 2 2 2 2 2 38 2" xfId="28627"/>
    <cellStyle name="Normal 2 2 2 2 2 2 2 2 2 2 2 2 38 20" xfId="28628"/>
    <cellStyle name="Normal 2 2 2 2 2 2 2 2 2 2 2 2 38 21" xfId="28629"/>
    <cellStyle name="Normal 2 2 2 2 2 2 2 2 2 2 2 2 38 22" xfId="28630"/>
    <cellStyle name="Normal 2 2 2 2 2 2 2 2 2 2 2 2 38 3" xfId="28631"/>
    <cellStyle name="Normal 2 2 2 2 2 2 2 2 2 2 2 2 38 4" xfId="28632"/>
    <cellStyle name="Normal 2 2 2 2 2 2 2 2 2 2 2 2 38 5" xfId="28633"/>
    <cellStyle name="Normal 2 2 2 2 2 2 2 2 2 2 2 2 38 6" xfId="28634"/>
    <cellStyle name="Normal 2 2 2 2 2 2 2 2 2 2 2 2 38 7" xfId="28635"/>
    <cellStyle name="Normal 2 2 2 2 2 2 2 2 2 2 2 2 38 8" xfId="28636"/>
    <cellStyle name="Normal 2 2 2 2 2 2 2 2 2 2 2 2 38 9" xfId="28637"/>
    <cellStyle name="Normal 2 2 2 2 2 2 2 2 2 2 2 2 39" xfId="28638"/>
    <cellStyle name="Normal 2 2 2 2 2 2 2 2 2 2 2 2 39 10" xfId="28639"/>
    <cellStyle name="Normal 2 2 2 2 2 2 2 2 2 2 2 2 39 11" xfId="28640"/>
    <cellStyle name="Normal 2 2 2 2 2 2 2 2 2 2 2 2 39 12" xfId="28641"/>
    <cellStyle name="Normal 2 2 2 2 2 2 2 2 2 2 2 2 39 13" xfId="28642"/>
    <cellStyle name="Normal 2 2 2 2 2 2 2 2 2 2 2 2 39 14" xfId="28643"/>
    <cellStyle name="Normal 2 2 2 2 2 2 2 2 2 2 2 2 39 15" xfId="28644"/>
    <cellStyle name="Normal 2 2 2 2 2 2 2 2 2 2 2 2 39 16" xfId="28645"/>
    <cellStyle name="Normal 2 2 2 2 2 2 2 2 2 2 2 2 39 17" xfId="28646"/>
    <cellStyle name="Normal 2 2 2 2 2 2 2 2 2 2 2 2 39 18" xfId="28647"/>
    <cellStyle name="Normal 2 2 2 2 2 2 2 2 2 2 2 2 39 19" xfId="28648"/>
    <cellStyle name="Normal 2 2 2 2 2 2 2 2 2 2 2 2 39 2" xfId="28649"/>
    <cellStyle name="Normal 2 2 2 2 2 2 2 2 2 2 2 2 39 20" xfId="28650"/>
    <cellStyle name="Normal 2 2 2 2 2 2 2 2 2 2 2 2 39 21" xfId="28651"/>
    <cellStyle name="Normal 2 2 2 2 2 2 2 2 2 2 2 2 39 22" xfId="28652"/>
    <cellStyle name="Normal 2 2 2 2 2 2 2 2 2 2 2 2 39 3" xfId="28653"/>
    <cellStyle name="Normal 2 2 2 2 2 2 2 2 2 2 2 2 39 4" xfId="28654"/>
    <cellStyle name="Normal 2 2 2 2 2 2 2 2 2 2 2 2 39 5" xfId="28655"/>
    <cellStyle name="Normal 2 2 2 2 2 2 2 2 2 2 2 2 39 6" xfId="28656"/>
    <cellStyle name="Normal 2 2 2 2 2 2 2 2 2 2 2 2 39 7" xfId="28657"/>
    <cellStyle name="Normal 2 2 2 2 2 2 2 2 2 2 2 2 39 8" xfId="28658"/>
    <cellStyle name="Normal 2 2 2 2 2 2 2 2 2 2 2 2 39 9" xfId="28659"/>
    <cellStyle name="Normal 2 2 2 2 2 2 2 2 2 2 2 2 4" xfId="28660"/>
    <cellStyle name="Normal 2 2 2 2 2 2 2 2 2 2 2 2 4 10" xfId="28661"/>
    <cellStyle name="Normal 2 2 2 2 2 2 2 2 2 2 2 2 4 11" xfId="28662"/>
    <cellStyle name="Normal 2 2 2 2 2 2 2 2 2 2 2 2 4 12" xfId="28663"/>
    <cellStyle name="Normal 2 2 2 2 2 2 2 2 2 2 2 2 4 13" xfId="28664"/>
    <cellStyle name="Normal 2 2 2 2 2 2 2 2 2 2 2 2 4 14" xfId="28665"/>
    <cellStyle name="Normal 2 2 2 2 2 2 2 2 2 2 2 2 4 15" xfId="28666"/>
    <cellStyle name="Normal 2 2 2 2 2 2 2 2 2 2 2 2 4 16" xfId="28667"/>
    <cellStyle name="Normal 2 2 2 2 2 2 2 2 2 2 2 2 4 17" xfId="28668"/>
    <cellStyle name="Normal 2 2 2 2 2 2 2 2 2 2 2 2 4 18" xfId="28669"/>
    <cellStyle name="Normal 2 2 2 2 2 2 2 2 2 2 2 2 4 19" xfId="28670"/>
    <cellStyle name="Normal 2 2 2 2 2 2 2 2 2 2 2 2 4 2" xfId="28671"/>
    <cellStyle name="Normal 2 2 2 2 2 2 2 2 2 2 2 2 4 20" xfId="28672"/>
    <cellStyle name="Normal 2 2 2 2 2 2 2 2 2 2 2 2 4 21" xfId="28673"/>
    <cellStyle name="Normal 2 2 2 2 2 2 2 2 2 2 2 2 4 22" xfId="28674"/>
    <cellStyle name="Normal 2 2 2 2 2 2 2 2 2 2 2 2 4 3" xfId="28675"/>
    <cellStyle name="Normal 2 2 2 2 2 2 2 2 2 2 2 2 4 4" xfId="28676"/>
    <cellStyle name="Normal 2 2 2 2 2 2 2 2 2 2 2 2 4 5" xfId="28677"/>
    <cellStyle name="Normal 2 2 2 2 2 2 2 2 2 2 2 2 4 6" xfId="28678"/>
    <cellStyle name="Normal 2 2 2 2 2 2 2 2 2 2 2 2 4 7" xfId="28679"/>
    <cellStyle name="Normal 2 2 2 2 2 2 2 2 2 2 2 2 4 8" xfId="28680"/>
    <cellStyle name="Normal 2 2 2 2 2 2 2 2 2 2 2 2 4 9" xfId="28681"/>
    <cellStyle name="Normal 2 2 2 2 2 2 2 2 2 2 2 2 40" xfId="28682"/>
    <cellStyle name="Normal 2 2 2 2 2 2 2 2 2 2 2 2 40 10" xfId="28683"/>
    <cellStyle name="Normal 2 2 2 2 2 2 2 2 2 2 2 2 40 11" xfId="28684"/>
    <cellStyle name="Normal 2 2 2 2 2 2 2 2 2 2 2 2 40 12" xfId="28685"/>
    <cellStyle name="Normal 2 2 2 2 2 2 2 2 2 2 2 2 40 13" xfId="28686"/>
    <cellStyle name="Normal 2 2 2 2 2 2 2 2 2 2 2 2 40 14" xfId="28687"/>
    <cellStyle name="Normal 2 2 2 2 2 2 2 2 2 2 2 2 40 15" xfId="28688"/>
    <cellStyle name="Normal 2 2 2 2 2 2 2 2 2 2 2 2 40 16" xfId="28689"/>
    <cellStyle name="Normal 2 2 2 2 2 2 2 2 2 2 2 2 40 17" xfId="28690"/>
    <cellStyle name="Normal 2 2 2 2 2 2 2 2 2 2 2 2 40 18" xfId="28691"/>
    <cellStyle name="Normal 2 2 2 2 2 2 2 2 2 2 2 2 40 19" xfId="28692"/>
    <cellStyle name="Normal 2 2 2 2 2 2 2 2 2 2 2 2 40 2" xfId="28693"/>
    <cellStyle name="Normal 2 2 2 2 2 2 2 2 2 2 2 2 40 20" xfId="28694"/>
    <cellStyle name="Normal 2 2 2 2 2 2 2 2 2 2 2 2 40 21" xfId="28695"/>
    <cellStyle name="Normal 2 2 2 2 2 2 2 2 2 2 2 2 40 22" xfId="28696"/>
    <cellStyle name="Normal 2 2 2 2 2 2 2 2 2 2 2 2 40 3" xfId="28697"/>
    <cellStyle name="Normal 2 2 2 2 2 2 2 2 2 2 2 2 40 4" xfId="28698"/>
    <cellStyle name="Normal 2 2 2 2 2 2 2 2 2 2 2 2 40 5" xfId="28699"/>
    <cellStyle name="Normal 2 2 2 2 2 2 2 2 2 2 2 2 40 6" xfId="28700"/>
    <cellStyle name="Normal 2 2 2 2 2 2 2 2 2 2 2 2 40 7" xfId="28701"/>
    <cellStyle name="Normal 2 2 2 2 2 2 2 2 2 2 2 2 40 8" xfId="28702"/>
    <cellStyle name="Normal 2 2 2 2 2 2 2 2 2 2 2 2 40 9" xfId="28703"/>
    <cellStyle name="Normal 2 2 2 2 2 2 2 2 2 2 2 2 41" xfId="28704"/>
    <cellStyle name="Normal 2 2 2 2 2 2 2 2 2 2 2 2 41 10" xfId="28705"/>
    <cellStyle name="Normal 2 2 2 2 2 2 2 2 2 2 2 2 41 11" xfId="28706"/>
    <cellStyle name="Normal 2 2 2 2 2 2 2 2 2 2 2 2 41 12" xfId="28707"/>
    <cellStyle name="Normal 2 2 2 2 2 2 2 2 2 2 2 2 41 13" xfId="28708"/>
    <cellStyle name="Normal 2 2 2 2 2 2 2 2 2 2 2 2 41 14" xfId="28709"/>
    <cellStyle name="Normal 2 2 2 2 2 2 2 2 2 2 2 2 41 15" xfId="28710"/>
    <cellStyle name="Normal 2 2 2 2 2 2 2 2 2 2 2 2 41 16" xfId="28711"/>
    <cellStyle name="Normal 2 2 2 2 2 2 2 2 2 2 2 2 41 17" xfId="28712"/>
    <cellStyle name="Normal 2 2 2 2 2 2 2 2 2 2 2 2 41 18" xfId="28713"/>
    <cellStyle name="Normal 2 2 2 2 2 2 2 2 2 2 2 2 41 19" xfId="28714"/>
    <cellStyle name="Normal 2 2 2 2 2 2 2 2 2 2 2 2 41 2" xfId="28715"/>
    <cellStyle name="Normal 2 2 2 2 2 2 2 2 2 2 2 2 41 20" xfId="28716"/>
    <cellStyle name="Normal 2 2 2 2 2 2 2 2 2 2 2 2 41 21" xfId="28717"/>
    <cellStyle name="Normal 2 2 2 2 2 2 2 2 2 2 2 2 41 22" xfId="28718"/>
    <cellStyle name="Normal 2 2 2 2 2 2 2 2 2 2 2 2 41 3" xfId="28719"/>
    <cellStyle name="Normal 2 2 2 2 2 2 2 2 2 2 2 2 41 4" xfId="28720"/>
    <cellStyle name="Normal 2 2 2 2 2 2 2 2 2 2 2 2 41 5" xfId="28721"/>
    <cellStyle name="Normal 2 2 2 2 2 2 2 2 2 2 2 2 41 6" xfId="28722"/>
    <cellStyle name="Normal 2 2 2 2 2 2 2 2 2 2 2 2 41 7" xfId="28723"/>
    <cellStyle name="Normal 2 2 2 2 2 2 2 2 2 2 2 2 41 8" xfId="28724"/>
    <cellStyle name="Normal 2 2 2 2 2 2 2 2 2 2 2 2 41 9" xfId="28725"/>
    <cellStyle name="Normal 2 2 2 2 2 2 2 2 2 2 2 2 42" xfId="28726"/>
    <cellStyle name="Normal 2 2 2 2 2 2 2 2 2 2 2 2 42 2" xfId="28727"/>
    <cellStyle name="Normal 2 2 2 2 2 2 2 2 2 2 2 2 42 2 10" xfId="28728"/>
    <cellStyle name="Normal 2 2 2 2 2 2 2 2 2 2 2 2 42 2 11" xfId="28729"/>
    <cellStyle name="Normal 2 2 2 2 2 2 2 2 2 2 2 2 42 2 12" xfId="28730"/>
    <cellStyle name="Normal 2 2 2 2 2 2 2 2 2 2 2 2 42 2 13" xfId="28731"/>
    <cellStyle name="Normal 2 2 2 2 2 2 2 2 2 2 2 2 42 2 14" xfId="28732"/>
    <cellStyle name="Normal 2 2 2 2 2 2 2 2 2 2 2 2 42 2 15" xfId="28733"/>
    <cellStyle name="Normal 2 2 2 2 2 2 2 2 2 2 2 2 42 2 16" xfId="28734"/>
    <cellStyle name="Normal 2 2 2 2 2 2 2 2 2 2 2 2 42 2 17" xfId="28735"/>
    <cellStyle name="Normal 2 2 2 2 2 2 2 2 2 2 2 2 42 2 18" xfId="28736"/>
    <cellStyle name="Normal 2 2 2 2 2 2 2 2 2 2 2 2 42 2 19" xfId="28737"/>
    <cellStyle name="Normal 2 2 2 2 2 2 2 2 2 2 2 2 42 2 2" xfId="28738"/>
    <cellStyle name="Normal 2 2 2 2 2 2 2 2 2 2 2 2 42 2 20" xfId="28739"/>
    <cellStyle name="Normal 2 2 2 2 2 2 2 2 2 2 2 2 42 2 21" xfId="28740"/>
    <cellStyle name="Normal 2 2 2 2 2 2 2 2 2 2 2 2 42 2 22" xfId="28741"/>
    <cellStyle name="Normal 2 2 2 2 2 2 2 2 2 2 2 2 42 2 3" xfId="28742"/>
    <cellStyle name="Normal 2 2 2 2 2 2 2 2 2 2 2 2 42 2 4" xfId="28743"/>
    <cellStyle name="Normal 2 2 2 2 2 2 2 2 2 2 2 2 42 2 5" xfId="28744"/>
    <cellStyle name="Normal 2 2 2 2 2 2 2 2 2 2 2 2 42 2 6" xfId="28745"/>
    <cellStyle name="Normal 2 2 2 2 2 2 2 2 2 2 2 2 42 2 7" xfId="28746"/>
    <cellStyle name="Normal 2 2 2 2 2 2 2 2 2 2 2 2 42 2 8" xfId="28747"/>
    <cellStyle name="Normal 2 2 2 2 2 2 2 2 2 2 2 2 42 2 9" xfId="28748"/>
    <cellStyle name="Normal 2 2 2 2 2 2 2 2 2 2 2 2 42 3" xfId="28749"/>
    <cellStyle name="Normal 2 2 2 2 2 2 2 2 2 2 2 2 42 3 10" xfId="28750"/>
    <cellStyle name="Normal 2 2 2 2 2 2 2 2 2 2 2 2 42 3 11" xfId="28751"/>
    <cellStyle name="Normal 2 2 2 2 2 2 2 2 2 2 2 2 42 3 12" xfId="28752"/>
    <cellStyle name="Normal 2 2 2 2 2 2 2 2 2 2 2 2 42 3 13" xfId="28753"/>
    <cellStyle name="Normal 2 2 2 2 2 2 2 2 2 2 2 2 42 3 14" xfId="28754"/>
    <cellStyle name="Normal 2 2 2 2 2 2 2 2 2 2 2 2 42 3 15" xfId="28755"/>
    <cellStyle name="Normal 2 2 2 2 2 2 2 2 2 2 2 2 42 3 16" xfId="28756"/>
    <cellStyle name="Normal 2 2 2 2 2 2 2 2 2 2 2 2 42 3 17" xfId="28757"/>
    <cellStyle name="Normal 2 2 2 2 2 2 2 2 2 2 2 2 42 3 18" xfId="28758"/>
    <cellStyle name="Normal 2 2 2 2 2 2 2 2 2 2 2 2 42 3 19" xfId="28759"/>
    <cellStyle name="Normal 2 2 2 2 2 2 2 2 2 2 2 2 42 3 2" xfId="28760"/>
    <cellStyle name="Normal 2 2 2 2 2 2 2 2 2 2 2 2 42 3 20" xfId="28761"/>
    <cellStyle name="Normal 2 2 2 2 2 2 2 2 2 2 2 2 42 3 21" xfId="28762"/>
    <cellStyle name="Normal 2 2 2 2 2 2 2 2 2 2 2 2 42 3 22" xfId="28763"/>
    <cellStyle name="Normal 2 2 2 2 2 2 2 2 2 2 2 2 42 3 3" xfId="28764"/>
    <cellStyle name="Normal 2 2 2 2 2 2 2 2 2 2 2 2 42 3 4" xfId="28765"/>
    <cellStyle name="Normal 2 2 2 2 2 2 2 2 2 2 2 2 42 3 5" xfId="28766"/>
    <cellStyle name="Normal 2 2 2 2 2 2 2 2 2 2 2 2 42 3 6" xfId="28767"/>
    <cellStyle name="Normal 2 2 2 2 2 2 2 2 2 2 2 2 42 3 7" xfId="28768"/>
    <cellStyle name="Normal 2 2 2 2 2 2 2 2 2 2 2 2 42 3 8" xfId="28769"/>
    <cellStyle name="Normal 2 2 2 2 2 2 2 2 2 2 2 2 42 3 9" xfId="28770"/>
    <cellStyle name="Normal 2 2 2 2 2 2 2 2 2 2 2 2 43" xfId="28771"/>
    <cellStyle name="Normal 2 2 2 2 2 2 2 2 2 2 2 2 43 2" xfId="28772"/>
    <cellStyle name="Normal 2 2 2 2 2 2 2 2 2 2 2 2 44" xfId="28773"/>
    <cellStyle name="Normal 2 2 2 2 2 2 2 2 2 2 2 2 45" xfId="28774"/>
    <cellStyle name="Normal 2 2 2 2 2 2 2 2 2 2 2 2 46" xfId="28775"/>
    <cellStyle name="Normal 2 2 2 2 2 2 2 2 2 2 2 2 47" xfId="28776"/>
    <cellStyle name="Normal 2 2 2 2 2 2 2 2 2 2 2 2 48" xfId="28777"/>
    <cellStyle name="Normal 2 2 2 2 2 2 2 2 2 2 2 2 49" xfId="28778"/>
    <cellStyle name="Normal 2 2 2 2 2 2 2 2 2 2 2 2 5" xfId="28779"/>
    <cellStyle name="Normal 2 2 2 2 2 2 2 2 2 2 2 2 5 10" xfId="28780"/>
    <cellStyle name="Normal 2 2 2 2 2 2 2 2 2 2 2 2 5 11" xfId="28781"/>
    <cellStyle name="Normal 2 2 2 2 2 2 2 2 2 2 2 2 5 12" xfId="28782"/>
    <cellStyle name="Normal 2 2 2 2 2 2 2 2 2 2 2 2 5 13" xfId="28783"/>
    <cellStyle name="Normal 2 2 2 2 2 2 2 2 2 2 2 2 5 14" xfId="28784"/>
    <cellStyle name="Normal 2 2 2 2 2 2 2 2 2 2 2 2 5 15" xfId="28785"/>
    <cellStyle name="Normal 2 2 2 2 2 2 2 2 2 2 2 2 5 16" xfId="28786"/>
    <cellStyle name="Normal 2 2 2 2 2 2 2 2 2 2 2 2 5 17" xfId="28787"/>
    <cellStyle name="Normal 2 2 2 2 2 2 2 2 2 2 2 2 5 18" xfId="28788"/>
    <cellStyle name="Normal 2 2 2 2 2 2 2 2 2 2 2 2 5 19" xfId="28789"/>
    <cellStyle name="Normal 2 2 2 2 2 2 2 2 2 2 2 2 5 2" xfId="28790"/>
    <cellStyle name="Normal 2 2 2 2 2 2 2 2 2 2 2 2 5 20" xfId="28791"/>
    <cellStyle name="Normal 2 2 2 2 2 2 2 2 2 2 2 2 5 21" xfId="28792"/>
    <cellStyle name="Normal 2 2 2 2 2 2 2 2 2 2 2 2 5 22" xfId="28793"/>
    <cellStyle name="Normal 2 2 2 2 2 2 2 2 2 2 2 2 5 3" xfId="28794"/>
    <cellStyle name="Normal 2 2 2 2 2 2 2 2 2 2 2 2 5 4" xfId="28795"/>
    <cellStyle name="Normal 2 2 2 2 2 2 2 2 2 2 2 2 5 5" xfId="28796"/>
    <cellStyle name="Normal 2 2 2 2 2 2 2 2 2 2 2 2 5 6" xfId="28797"/>
    <cellStyle name="Normal 2 2 2 2 2 2 2 2 2 2 2 2 5 7" xfId="28798"/>
    <cellStyle name="Normal 2 2 2 2 2 2 2 2 2 2 2 2 5 8" xfId="28799"/>
    <cellStyle name="Normal 2 2 2 2 2 2 2 2 2 2 2 2 5 9" xfId="28800"/>
    <cellStyle name="Normal 2 2 2 2 2 2 2 2 2 2 2 2 50" xfId="28801"/>
    <cellStyle name="Normal 2 2 2 2 2 2 2 2 2 2 2 2 51" xfId="28802"/>
    <cellStyle name="Normal 2 2 2 2 2 2 2 2 2 2 2 2 52" xfId="28803"/>
    <cellStyle name="Normal 2 2 2 2 2 2 2 2 2 2 2 2 53" xfId="28804"/>
    <cellStyle name="Normal 2 2 2 2 2 2 2 2 2 2 2 2 54" xfId="28805"/>
    <cellStyle name="Normal 2 2 2 2 2 2 2 2 2 2 2 2 55" xfId="28806"/>
    <cellStyle name="Normal 2 2 2 2 2 2 2 2 2 2 2 2 56" xfId="28807"/>
    <cellStyle name="Normal 2 2 2 2 2 2 2 2 2 2 2 2 57" xfId="28808"/>
    <cellStyle name="Normal 2 2 2 2 2 2 2 2 2 2 2 2 58" xfId="28809"/>
    <cellStyle name="Normal 2 2 2 2 2 2 2 2 2 2 2 2 59" xfId="28810"/>
    <cellStyle name="Normal 2 2 2 2 2 2 2 2 2 2 2 2 6" xfId="28811"/>
    <cellStyle name="Normal 2 2 2 2 2 2 2 2 2 2 2 2 6 10" xfId="28812"/>
    <cellStyle name="Normal 2 2 2 2 2 2 2 2 2 2 2 2 6 11" xfId="28813"/>
    <cellStyle name="Normal 2 2 2 2 2 2 2 2 2 2 2 2 6 12" xfId="28814"/>
    <cellStyle name="Normal 2 2 2 2 2 2 2 2 2 2 2 2 6 13" xfId="28815"/>
    <cellStyle name="Normal 2 2 2 2 2 2 2 2 2 2 2 2 6 14" xfId="28816"/>
    <cellStyle name="Normal 2 2 2 2 2 2 2 2 2 2 2 2 6 15" xfId="28817"/>
    <cellStyle name="Normal 2 2 2 2 2 2 2 2 2 2 2 2 6 16" xfId="28818"/>
    <cellStyle name="Normal 2 2 2 2 2 2 2 2 2 2 2 2 6 17" xfId="28819"/>
    <cellStyle name="Normal 2 2 2 2 2 2 2 2 2 2 2 2 6 18" xfId="28820"/>
    <cellStyle name="Normal 2 2 2 2 2 2 2 2 2 2 2 2 6 19" xfId="28821"/>
    <cellStyle name="Normal 2 2 2 2 2 2 2 2 2 2 2 2 6 2" xfId="28822"/>
    <cellStyle name="Normal 2 2 2 2 2 2 2 2 2 2 2 2 6 20" xfId="28823"/>
    <cellStyle name="Normal 2 2 2 2 2 2 2 2 2 2 2 2 6 21" xfId="28824"/>
    <cellStyle name="Normal 2 2 2 2 2 2 2 2 2 2 2 2 6 22" xfId="28825"/>
    <cellStyle name="Normal 2 2 2 2 2 2 2 2 2 2 2 2 6 3" xfId="28826"/>
    <cellStyle name="Normal 2 2 2 2 2 2 2 2 2 2 2 2 6 4" xfId="28827"/>
    <cellStyle name="Normal 2 2 2 2 2 2 2 2 2 2 2 2 6 5" xfId="28828"/>
    <cellStyle name="Normal 2 2 2 2 2 2 2 2 2 2 2 2 6 6" xfId="28829"/>
    <cellStyle name="Normal 2 2 2 2 2 2 2 2 2 2 2 2 6 7" xfId="28830"/>
    <cellStyle name="Normal 2 2 2 2 2 2 2 2 2 2 2 2 6 8" xfId="28831"/>
    <cellStyle name="Normal 2 2 2 2 2 2 2 2 2 2 2 2 6 9" xfId="28832"/>
    <cellStyle name="Normal 2 2 2 2 2 2 2 2 2 2 2 2 60" xfId="28833"/>
    <cellStyle name="Normal 2 2 2 2 2 2 2 2 2 2 2 2 61" xfId="28834"/>
    <cellStyle name="Normal 2 2 2 2 2 2 2 2 2 2 2 2 62" xfId="28835"/>
    <cellStyle name="Normal 2 2 2 2 2 2 2 2 2 2 2 2 63" xfId="28836"/>
    <cellStyle name="Normal 2 2 2 2 2 2 2 2 2 2 2 2 64" xfId="28837"/>
    <cellStyle name="Normal 2 2 2 2 2 2 2 2 2 2 2 2 7" xfId="28838"/>
    <cellStyle name="Normal 2 2 2 2 2 2 2 2 2 2 2 2 7 10" xfId="28839"/>
    <cellStyle name="Normal 2 2 2 2 2 2 2 2 2 2 2 2 7 11" xfId="28840"/>
    <cellStyle name="Normal 2 2 2 2 2 2 2 2 2 2 2 2 7 12" xfId="28841"/>
    <cellStyle name="Normal 2 2 2 2 2 2 2 2 2 2 2 2 7 13" xfId="28842"/>
    <cellStyle name="Normal 2 2 2 2 2 2 2 2 2 2 2 2 7 14" xfId="28843"/>
    <cellStyle name="Normal 2 2 2 2 2 2 2 2 2 2 2 2 7 15" xfId="28844"/>
    <cellStyle name="Normal 2 2 2 2 2 2 2 2 2 2 2 2 7 16" xfId="28845"/>
    <cellStyle name="Normal 2 2 2 2 2 2 2 2 2 2 2 2 7 17" xfId="28846"/>
    <cellStyle name="Normal 2 2 2 2 2 2 2 2 2 2 2 2 7 18" xfId="28847"/>
    <cellStyle name="Normal 2 2 2 2 2 2 2 2 2 2 2 2 7 19" xfId="28848"/>
    <cellStyle name="Normal 2 2 2 2 2 2 2 2 2 2 2 2 7 2" xfId="28849"/>
    <cellStyle name="Normal 2 2 2 2 2 2 2 2 2 2 2 2 7 20" xfId="28850"/>
    <cellStyle name="Normal 2 2 2 2 2 2 2 2 2 2 2 2 7 21" xfId="28851"/>
    <cellStyle name="Normal 2 2 2 2 2 2 2 2 2 2 2 2 7 22" xfId="28852"/>
    <cellStyle name="Normal 2 2 2 2 2 2 2 2 2 2 2 2 7 3" xfId="28853"/>
    <cellStyle name="Normal 2 2 2 2 2 2 2 2 2 2 2 2 7 4" xfId="28854"/>
    <cellStyle name="Normal 2 2 2 2 2 2 2 2 2 2 2 2 7 5" xfId="28855"/>
    <cellStyle name="Normal 2 2 2 2 2 2 2 2 2 2 2 2 7 6" xfId="28856"/>
    <cellStyle name="Normal 2 2 2 2 2 2 2 2 2 2 2 2 7 7" xfId="28857"/>
    <cellStyle name="Normal 2 2 2 2 2 2 2 2 2 2 2 2 7 8" xfId="28858"/>
    <cellStyle name="Normal 2 2 2 2 2 2 2 2 2 2 2 2 7 9" xfId="28859"/>
    <cellStyle name="Normal 2 2 2 2 2 2 2 2 2 2 2 2 8" xfId="28860"/>
    <cellStyle name="Normal 2 2 2 2 2 2 2 2 2 2 2 2 8 10" xfId="28861"/>
    <cellStyle name="Normal 2 2 2 2 2 2 2 2 2 2 2 2 8 11" xfId="28862"/>
    <cellStyle name="Normal 2 2 2 2 2 2 2 2 2 2 2 2 8 12" xfId="28863"/>
    <cellStyle name="Normal 2 2 2 2 2 2 2 2 2 2 2 2 8 13" xfId="28864"/>
    <cellStyle name="Normal 2 2 2 2 2 2 2 2 2 2 2 2 8 14" xfId="28865"/>
    <cellStyle name="Normal 2 2 2 2 2 2 2 2 2 2 2 2 8 15" xfId="28866"/>
    <cellStyle name="Normal 2 2 2 2 2 2 2 2 2 2 2 2 8 16" xfId="28867"/>
    <cellStyle name="Normal 2 2 2 2 2 2 2 2 2 2 2 2 8 17" xfId="28868"/>
    <cellStyle name="Normal 2 2 2 2 2 2 2 2 2 2 2 2 8 18" xfId="28869"/>
    <cellStyle name="Normal 2 2 2 2 2 2 2 2 2 2 2 2 8 19" xfId="28870"/>
    <cellStyle name="Normal 2 2 2 2 2 2 2 2 2 2 2 2 8 2" xfId="28871"/>
    <cellStyle name="Normal 2 2 2 2 2 2 2 2 2 2 2 2 8 20" xfId="28872"/>
    <cellStyle name="Normal 2 2 2 2 2 2 2 2 2 2 2 2 8 21" xfId="28873"/>
    <cellStyle name="Normal 2 2 2 2 2 2 2 2 2 2 2 2 8 22" xfId="28874"/>
    <cellStyle name="Normal 2 2 2 2 2 2 2 2 2 2 2 2 8 3" xfId="28875"/>
    <cellStyle name="Normal 2 2 2 2 2 2 2 2 2 2 2 2 8 4" xfId="28876"/>
    <cellStyle name="Normal 2 2 2 2 2 2 2 2 2 2 2 2 8 5" xfId="28877"/>
    <cellStyle name="Normal 2 2 2 2 2 2 2 2 2 2 2 2 8 6" xfId="28878"/>
    <cellStyle name="Normal 2 2 2 2 2 2 2 2 2 2 2 2 8 7" xfId="28879"/>
    <cellStyle name="Normal 2 2 2 2 2 2 2 2 2 2 2 2 8 8" xfId="28880"/>
    <cellStyle name="Normal 2 2 2 2 2 2 2 2 2 2 2 2 8 9" xfId="28881"/>
    <cellStyle name="Normal 2 2 2 2 2 2 2 2 2 2 2 2 9" xfId="28882"/>
    <cellStyle name="Normal 2 2 2 2 2 2 2 2 2 2 2 2 9 10" xfId="28883"/>
    <cellStyle name="Normal 2 2 2 2 2 2 2 2 2 2 2 2 9 11" xfId="28884"/>
    <cellStyle name="Normal 2 2 2 2 2 2 2 2 2 2 2 2 9 12" xfId="28885"/>
    <cellStyle name="Normal 2 2 2 2 2 2 2 2 2 2 2 2 9 13" xfId="28886"/>
    <cellStyle name="Normal 2 2 2 2 2 2 2 2 2 2 2 2 9 14" xfId="28887"/>
    <cellStyle name="Normal 2 2 2 2 2 2 2 2 2 2 2 2 9 15" xfId="28888"/>
    <cellStyle name="Normal 2 2 2 2 2 2 2 2 2 2 2 2 9 16" xfId="28889"/>
    <cellStyle name="Normal 2 2 2 2 2 2 2 2 2 2 2 2 9 17" xfId="28890"/>
    <cellStyle name="Normal 2 2 2 2 2 2 2 2 2 2 2 2 9 18" xfId="28891"/>
    <cellStyle name="Normal 2 2 2 2 2 2 2 2 2 2 2 2 9 19" xfId="28892"/>
    <cellStyle name="Normal 2 2 2 2 2 2 2 2 2 2 2 2 9 2" xfId="28893"/>
    <cellStyle name="Normal 2 2 2 2 2 2 2 2 2 2 2 2 9 20" xfId="28894"/>
    <cellStyle name="Normal 2 2 2 2 2 2 2 2 2 2 2 2 9 21" xfId="28895"/>
    <cellStyle name="Normal 2 2 2 2 2 2 2 2 2 2 2 2 9 22" xfId="28896"/>
    <cellStyle name="Normal 2 2 2 2 2 2 2 2 2 2 2 2 9 3" xfId="28897"/>
    <cellStyle name="Normal 2 2 2 2 2 2 2 2 2 2 2 2 9 4" xfId="28898"/>
    <cellStyle name="Normal 2 2 2 2 2 2 2 2 2 2 2 2 9 5" xfId="28899"/>
    <cellStyle name="Normal 2 2 2 2 2 2 2 2 2 2 2 2 9 6" xfId="28900"/>
    <cellStyle name="Normal 2 2 2 2 2 2 2 2 2 2 2 2 9 7" xfId="28901"/>
    <cellStyle name="Normal 2 2 2 2 2 2 2 2 2 2 2 2 9 8" xfId="28902"/>
    <cellStyle name="Normal 2 2 2 2 2 2 2 2 2 2 2 2 9 9" xfId="28903"/>
    <cellStyle name="Normal 2 2 2 2 2 2 2 2 2 2 2 20" xfId="28904"/>
    <cellStyle name="Normal 2 2 2 2 2 2 2 2 2 2 2 21" xfId="28905"/>
    <cellStyle name="Normal 2 2 2 2 2 2 2 2 2 2 2 22" xfId="28906"/>
    <cellStyle name="Normal 2 2 2 2 2 2 2 2 2 2 2 23" xfId="28907"/>
    <cellStyle name="Normal 2 2 2 2 2 2 2 2 2 2 2 24" xfId="28908"/>
    <cellStyle name="Normal 2 2 2 2 2 2 2 2 2 2 2 25" xfId="28909"/>
    <cellStyle name="Normal 2 2 2 2 2 2 2 2 2 2 2 26" xfId="28910"/>
    <cellStyle name="Normal 2 2 2 2 2 2 2 2 2 2 2 27" xfId="28911"/>
    <cellStyle name="Normal 2 2 2 2 2 2 2 2 2 2 2 28" xfId="28912"/>
    <cellStyle name="Normal 2 2 2 2 2 2 2 2 2 2 2 29" xfId="28913"/>
    <cellStyle name="Normal 2 2 2 2 2 2 2 2 2 2 2 3" xfId="28914"/>
    <cellStyle name="Normal 2 2 2 2 2 2 2 2 2 2 2 30" xfId="28915"/>
    <cellStyle name="Normal 2 2 2 2 2 2 2 2 2 2 2 31" xfId="28916"/>
    <cellStyle name="Normal 2 2 2 2 2 2 2 2 2 2 2 32" xfId="28917"/>
    <cellStyle name="Normal 2 2 2 2 2 2 2 2 2 2 2 33" xfId="28918"/>
    <cellStyle name="Normal 2 2 2 2 2 2 2 2 2 2 2 34" xfId="28919"/>
    <cellStyle name="Normal 2 2 2 2 2 2 2 2 2 2 2 35" xfId="28920"/>
    <cellStyle name="Normal 2 2 2 2 2 2 2 2 2 2 2 36" xfId="28921"/>
    <cellStyle name="Normal 2 2 2 2 2 2 2 2 2 2 2 37" xfId="28922"/>
    <cellStyle name="Normal 2 2 2 2 2 2 2 2 2 2 2 38" xfId="28923"/>
    <cellStyle name="Normal 2 2 2 2 2 2 2 2 2 2 2 39" xfId="28924"/>
    <cellStyle name="Normal 2 2 2 2 2 2 2 2 2 2 2 4" xfId="28925"/>
    <cellStyle name="Normal 2 2 2 2 2 2 2 2 2 2 2 40" xfId="28926"/>
    <cellStyle name="Normal 2 2 2 2 2 2 2 2 2 2 2 41" xfId="28927"/>
    <cellStyle name="Normal 2 2 2 2 2 2 2 2 2 2 2 42" xfId="28928"/>
    <cellStyle name="Normal 2 2 2 2 2 2 2 2 2 2 2 43" xfId="28929"/>
    <cellStyle name="Normal 2 2 2 2 2 2 2 2 2 2 2 44" xfId="28930"/>
    <cellStyle name="Normal 2 2 2 2 2 2 2 2 2 2 2 45" xfId="28931"/>
    <cellStyle name="Normal 2 2 2 2 2 2 2 2 2 2 2 46" xfId="28932"/>
    <cellStyle name="Normal 2 2 2 2 2 2 2 2 2 2 2 47" xfId="28933"/>
    <cellStyle name="Normal 2 2 2 2 2 2 2 2 2 2 2 48" xfId="28934"/>
    <cellStyle name="Normal 2 2 2 2 2 2 2 2 2 2 2 49" xfId="28935"/>
    <cellStyle name="Normal 2 2 2 2 2 2 2 2 2 2 2 5" xfId="28936"/>
    <cellStyle name="Normal 2 2 2 2 2 2 2 2 2 2 2 50" xfId="28937"/>
    <cellStyle name="Normal 2 2 2 2 2 2 2 2 2 2 2 51" xfId="28938"/>
    <cellStyle name="Normal 2 2 2 2 2 2 2 2 2 2 2 51 10" xfId="28939"/>
    <cellStyle name="Normal 2 2 2 2 2 2 2 2 2 2 2 51 11" xfId="28940"/>
    <cellStyle name="Normal 2 2 2 2 2 2 2 2 2 2 2 51 12" xfId="28941"/>
    <cellStyle name="Normal 2 2 2 2 2 2 2 2 2 2 2 51 13" xfId="28942"/>
    <cellStyle name="Normal 2 2 2 2 2 2 2 2 2 2 2 51 14" xfId="28943"/>
    <cellStyle name="Normal 2 2 2 2 2 2 2 2 2 2 2 51 15" xfId="28944"/>
    <cellStyle name="Normal 2 2 2 2 2 2 2 2 2 2 2 51 16" xfId="28945"/>
    <cellStyle name="Normal 2 2 2 2 2 2 2 2 2 2 2 51 17" xfId="28946"/>
    <cellStyle name="Normal 2 2 2 2 2 2 2 2 2 2 2 51 18" xfId="28947"/>
    <cellStyle name="Normal 2 2 2 2 2 2 2 2 2 2 2 51 19" xfId="28948"/>
    <cellStyle name="Normal 2 2 2 2 2 2 2 2 2 2 2 51 2" xfId="28949"/>
    <cellStyle name="Normal 2 2 2 2 2 2 2 2 2 2 2 51 2 2" xfId="28950"/>
    <cellStyle name="Normal 2 2 2 2 2 2 2 2 2 2 2 51 20" xfId="28951"/>
    <cellStyle name="Normal 2 2 2 2 2 2 2 2 2 2 2 51 21" xfId="28952"/>
    <cellStyle name="Normal 2 2 2 2 2 2 2 2 2 2 2 51 22" xfId="28953"/>
    <cellStyle name="Normal 2 2 2 2 2 2 2 2 2 2 2 51 23" xfId="28954"/>
    <cellStyle name="Normal 2 2 2 2 2 2 2 2 2 2 2 51 24" xfId="28955"/>
    <cellStyle name="Normal 2 2 2 2 2 2 2 2 2 2 2 51 3" xfId="28956"/>
    <cellStyle name="Normal 2 2 2 2 2 2 2 2 2 2 2 51 4" xfId="28957"/>
    <cellStyle name="Normal 2 2 2 2 2 2 2 2 2 2 2 51 5" xfId="28958"/>
    <cellStyle name="Normal 2 2 2 2 2 2 2 2 2 2 2 51 6" xfId="28959"/>
    <cellStyle name="Normal 2 2 2 2 2 2 2 2 2 2 2 51 7" xfId="28960"/>
    <cellStyle name="Normal 2 2 2 2 2 2 2 2 2 2 2 51 8" xfId="28961"/>
    <cellStyle name="Normal 2 2 2 2 2 2 2 2 2 2 2 51 9" xfId="28962"/>
    <cellStyle name="Normal 2 2 2 2 2 2 2 2 2 2 2 52" xfId="28963"/>
    <cellStyle name="Normal 2 2 2 2 2 2 2 2 2 2 2 52 10" xfId="28964"/>
    <cellStyle name="Normal 2 2 2 2 2 2 2 2 2 2 2 52 11" xfId="28965"/>
    <cellStyle name="Normal 2 2 2 2 2 2 2 2 2 2 2 52 12" xfId="28966"/>
    <cellStyle name="Normal 2 2 2 2 2 2 2 2 2 2 2 52 13" xfId="28967"/>
    <cellStyle name="Normal 2 2 2 2 2 2 2 2 2 2 2 52 14" xfId="28968"/>
    <cellStyle name="Normal 2 2 2 2 2 2 2 2 2 2 2 52 15" xfId="28969"/>
    <cellStyle name="Normal 2 2 2 2 2 2 2 2 2 2 2 52 16" xfId="28970"/>
    <cellStyle name="Normal 2 2 2 2 2 2 2 2 2 2 2 52 17" xfId="28971"/>
    <cellStyle name="Normal 2 2 2 2 2 2 2 2 2 2 2 52 18" xfId="28972"/>
    <cellStyle name="Normal 2 2 2 2 2 2 2 2 2 2 2 52 19" xfId="28973"/>
    <cellStyle name="Normal 2 2 2 2 2 2 2 2 2 2 2 52 2" xfId="28974"/>
    <cellStyle name="Normal 2 2 2 2 2 2 2 2 2 2 2 52 20" xfId="28975"/>
    <cellStyle name="Normal 2 2 2 2 2 2 2 2 2 2 2 52 21" xfId="28976"/>
    <cellStyle name="Normal 2 2 2 2 2 2 2 2 2 2 2 52 22" xfId="28977"/>
    <cellStyle name="Normal 2 2 2 2 2 2 2 2 2 2 2 52 3" xfId="28978"/>
    <cellStyle name="Normal 2 2 2 2 2 2 2 2 2 2 2 52 4" xfId="28979"/>
    <cellStyle name="Normal 2 2 2 2 2 2 2 2 2 2 2 52 5" xfId="28980"/>
    <cellStyle name="Normal 2 2 2 2 2 2 2 2 2 2 2 52 6" xfId="28981"/>
    <cellStyle name="Normal 2 2 2 2 2 2 2 2 2 2 2 52 7" xfId="28982"/>
    <cellStyle name="Normal 2 2 2 2 2 2 2 2 2 2 2 52 8" xfId="28983"/>
    <cellStyle name="Normal 2 2 2 2 2 2 2 2 2 2 2 52 9" xfId="28984"/>
    <cellStyle name="Normal 2 2 2 2 2 2 2 2 2 2 2 6" xfId="28985"/>
    <cellStyle name="Normal 2 2 2 2 2 2 2 2 2 2 2 7" xfId="28986"/>
    <cellStyle name="Normal 2 2 2 2 2 2 2 2 2 2 2 8" xfId="28987"/>
    <cellStyle name="Normal 2 2 2 2 2 2 2 2 2 2 2 9" xfId="28988"/>
    <cellStyle name="Normal 2 2 2 2 2 2 2 2 2 2 20" xfId="28989"/>
    <cellStyle name="Normal 2 2 2 2 2 2 2 2 2 2 20 10" xfId="28990"/>
    <cellStyle name="Normal 2 2 2 2 2 2 2 2 2 2 20 11" xfId="28991"/>
    <cellStyle name="Normal 2 2 2 2 2 2 2 2 2 2 20 12" xfId="28992"/>
    <cellStyle name="Normal 2 2 2 2 2 2 2 2 2 2 20 13" xfId="28993"/>
    <cellStyle name="Normal 2 2 2 2 2 2 2 2 2 2 20 14" xfId="28994"/>
    <cellStyle name="Normal 2 2 2 2 2 2 2 2 2 2 20 15" xfId="28995"/>
    <cellStyle name="Normal 2 2 2 2 2 2 2 2 2 2 20 16" xfId="28996"/>
    <cellStyle name="Normal 2 2 2 2 2 2 2 2 2 2 20 17" xfId="28997"/>
    <cellStyle name="Normal 2 2 2 2 2 2 2 2 2 2 20 18" xfId="28998"/>
    <cellStyle name="Normal 2 2 2 2 2 2 2 2 2 2 20 19" xfId="28999"/>
    <cellStyle name="Normal 2 2 2 2 2 2 2 2 2 2 20 2" xfId="29000"/>
    <cellStyle name="Normal 2 2 2 2 2 2 2 2 2 2 20 20" xfId="29001"/>
    <cellStyle name="Normal 2 2 2 2 2 2 2 2 2 2 20 21" xfId="29002"/>
    <cellStyle name="Normal 2 2 2 2 2 2 2 2 2 2 20 22" xfId="29003"/>
    <cellStyle name="Normal 2 2 2 2 2 2 2 2 2 2 20 3" xfId="29004"/>
    <cellStyle name="Normal 2 2 2 2 2 2 2 2 2 2 20 4" xfId="29005"/>
    <cellStyle name="Normal 2 2 2 2 2 2 2 2 2 2 20 5" xfId="29006"/>
    <cellStyle name="Normal 2 2 2 2 2 2 2 2 2 2 20 6" xfId="29007"/>
    <cellStyle name="Normal 2 2 2 2 2 2 2 2 2 2 20 7" xfId="29008"/>
    <cellStyle name="Normal 2 2 2 2 2 2 2 2 2 2 20 8" xfId="29009"/>
    <cellStyle name="Normal 2 2 2 2 2 2 2 2 2 2 20 9" xfId="29010"/>
    <cellStyle name="Normal 2 2 2 2 2 2 2 2 2 2 21" xfId="29011"/>
    <cellStyle name="Normal 2 2 2 2 2 2 2 2 2 2 21 10" xfId="29012"/>
    <cellStyle name="Normal 2 2 2 2 2 2 2 2 2 2 21 11" xfId="29013"/>
    <cellStyle name="Normal 2 2 2 2 2 2 2 2 2 2 21 12" xfId="29014"/>
    <cellStyle name="Normal 2 2 2 2 2 2 2 2 2 2 21 13" xfId="29015"/>
    <cellStyle name="Normal 2 2 2 2 2 2 2 2 2 2 21 14" xfId="29016"/>
    <cellStyle name="Normal 2 2 2 2 2 2 2 2 2 2 21 15" xfId="29017"/>
    <cellStyle name="Normal 2 2 2 2 2 2 2 2 2 2 21 16" xfId="29018"/>
    <cellStyle name="Normal 2 2 2 2 2 2 2 2 2 2 21 17" xfId="29019"/>
    <cellStyle name="Normal 2 2 2 2 2 2 2 2 2 2 21 18" xfId="29020"/>
    <cellStyle name="Normal 2 2 2 2 2 2 2 2 2 2 21 19" xfId="29021"/>
    <cellStyle name="Normal 2 2 2 2 2 2 2 2 2 2 21 2" xfId="29022"/>
    <cellStyle name="Normal 2 2 2 2 2 2 2 2 2 2 21 20" xfId="29023"/>
    <cellStyle name="Normal 2 2 2 2 2 2 2 2 2 2 21 21" xfId="29024"/>
    <cellStyle name="Normal 2 2 2 2 2 2 2 2 2 2 21 22" xfId="29025"/>
    <cellStyle name="Normal 2 2 2 2 2 2 2 2 2 2 21 3" xfId="29026"/>
    <cellStyle name="Normal 2 2 2 2 2 2 2 2 2 2 21 4" xfId="29027"/>
    <cellStyle name="Normal 2 2 2 2 2 2 2 2 2 2 21 5" xfId="29028"/>
    <cellStyle name="Normal 2 2 2 2 2 2 2 2 2 2 21 6" xfId="29029"/>
    <cellStyle name="Normal 2 2 2 2 2 2 2 2 2 2 21 7" xfId="29030"/>
    <cellStyle name="Normal 2 2 2 2 2 2 2 2 2 2 21 8" xfId="29031"/>
    <cellStyle name="Normal 2 2 2 2 2 2 2 2 2 2 21 9" xfId="29032"/>
    <cellStyle name="Normal 2 2 2 2 2 2 2 2 2 2 22" xfId="29033"/>
    <cellStyle name="Normal 2 2 2 2 2 2 2 2 2 2 22 10" xfId="29034"/>
    <cellStyle name="Normal 2 2 2 2 2 2 2 2 2 2 22 11" xfId="29035"/>
    <cellStyle name="Normal 2 2 2 2 2 2 2 2 2 2 22 12" xfId="29036"/>
    <cellStyle name="Normal 2 2 2 2 2 2 2 2 2 2 22 13" xfId="29037"/>
    <cellStyle name="Normal 2 2 2 2 2 2 2 2 2 2 22 14" xfId="29038"/>
    <cellStyle name="Normal 2 2 2 2 2 2 2 2 2 2 22 15" xfId="29039"/>
    <cellStyle name="Normal 2 2 2 2 2 2 2 2 2 2 22 16" xfId="29040"/>
    <cellStyle name="Normal 2 2 2 2 2 2 2 2 2 2 22 17" xfId="29041"/>
    <cellStyle name="Normal 2 2 2 2 2 2 2 2 2 2 22 18" xfId="29042"/>
    <cellStyle name="Normal 2 2 2 2 2 2 2 2 2 2 22 19" xfId="29043"/>
    <cellStyle name="Normal 2 2 2 2 2 2 2 2 2 2 22 2" xfId="29044"/>
    <cellStyle name="Normal 2 2 2 2 2 2 2 2 2 2 22 20" xfId="29045"/>
    <cellStyle name="Normal 2 2 2 2 2 2 2 2 2 2 22 21" xfId="29046"/>
    <cellStyle name="Normal 2 2 2 2 2 2 2 2 2 2 22 22" xfId="29047"/>
    <cellStyle name="Normal 2 2 2 2 2 2 2 2 2 2 22 3" xfId="29048"/>
    <cellStyle name="Normal 2 2 2 2 2 2 2 2 2 2 22 4" xfId="29049"/>
    <cellStyle name="Normal 2 2 2 2 2 2 2 2 2 2 22 5" xfId="29050"/>
    <cellStyle name="Normal 2 2 2 2 2 2 2 2 2 2 22 6" xfId="29051"/>
    <cellStyle name="Normal 2 2 2 2 2 2 2 2 2 2 22 7" xfId="29052"/>
    <cellStyle name="Normal 2 2 2 2 2 2 2 2 2 2 22 8" xfId="29053"/>
    <cellStyle name="Normal 2 2 2 2 2 2 2 2 2 2 22 9" xfId="29054"/>
    <cellStyle name="Normal 2 2 2 2 2 2 2 2 2 2 23" xfId="29055"/>
    <cellStyle name="Normal 2 2 2 2 2 2 2 2 2 2 23 10" xfId="29056"/>
    <cellStyle name="Normal 2 2 2 2 2 2 2 2 2 2 23 11" xfId="29057"/>
    <cellStyle name="Normal 2 2 2 2 2 2 2 2 2 2 23 12" xfId="29058"/>
    <cellStyle name="Normal 2 2 2 2 2 2 2 2 2 2 23 13" xfId="29059"/>
    <cellStyle name="Normal 2 2 2 2 2 2 2 2 2 2 23 14" xfId="29060"/>
    <cellStyle name="Normal 2 2 2 2 2 2 2 2 2 2 23 15" xfId="29061"/>
    <cellStyle name="Normal 2 2 2 2 2 2 2 2 2 2 23 16" xfId="29062"/>
    <cellStyle name="Normal 2 2 2 2 2 2 2 2 2 2 23 17" xfId="29063"/>
    <cellStyle name="Normal 2 2 2 2 2 2 2 2 2 2 23 18" xfId="29064"/>
    <cellStyle name="Normal 2 2 2 2 2 2 2 2 2 2 23 19" xfId="29065"/>
    <cellStyle name="Normal 2 2 2 2 2 2 2 2 2 2 23 2" xfId="29066"/>
    <cellStyle name="Normal 2 2 2 2 2 2 2 2 2 2 23 20" xfId="29067"/>
    <cellStyle name="Normal 2 2 2 2 2 2 2 2 2 2 23 21" xfId="29068"/>
    <cellStyle name="Normal 2 2 2 2 2 2 2 2 2 2 23 22" xfId="29069"/>
    <cellStyle name="Normal 2 2 2 2 2 2 2 2 2 2 23 3" xfId="29070"/>
    <cellStyle name="Normal 2 2 2 2 2 2 2 2 2 2 23 4" xfId="29071"/>
    <cellStyle name="Normal 2 2 2 2 2 2 2 2 2 2 23 5" xfId="29072"/>
    <cellStyle name="Normal 2 2 2 2 2 2 2 2 2 2 23 6" xfId="29073"/>
    <cellStyle name="Normal 2 2 2 2 2 2 2 2 2 2 23 7" xfId="29074"/>
    <cellStyle name="Normal 2 2 2 2 2 2 2 2 2 2 23 8" xfId="29075"/>
    <cellStyle name="Normal 2 2 2 2 2 2 2 2 2 2 23 9" xfId="29076"/>
    <cellStyle name="Normal 2 2 2 2 2 2 2 2 2 2 24" xfId="29077"/>
    <cellStyle name="Normal 2 2 2 2 2 2 2 2 2 2 24 10" xfId="29078"/>
    <cellStyle name="Normal 2 2 2 2 2 2 2 2 2 2 24 11" xfId="29079"/>
    <cellStyle name="Normal 2 2 2 2 2 2 2 2 2 2 24 12" xfId="29080"/>
    <cellStyle name="Normal 2 2 2 2 2 2 2 2 2 2 24 13" xfId="29081"/>
    <cellStyle name="Normal 2 2 2 2 2 2 2 2 2 2 24 14" xfId="29082"/>
    <cellStyle name="Normal 2 2 2 2 2 2 2 2 2 2 24 15" xfId="29083"/>
    <cellStyle name="Normal 2 2 2 2 2 2 2 2 2 2 24 16" xfId="29084"/>
    <cellStyle name="Normal 2 2 2 2 2 2 2 2 2 2 24 17" xfId="29085"/>
    <cellStyle name="Normal 2 2 2 2 2 2 2 2 2 2 24 18" xfId="29086"/>
    <cellStyle name="Normal 2 2 2 2 2 2 2 2 2 2 24 19" xfId="29087"/>
    <cellStyle name="Normal 2 2 2 2 2 2 2 2 2 2 24 2" xfId="29088"/>
    <cellStyle name="Normal 2 2 2 2 2 2 2 2 2 2 24 20" xfId="29089"/>
    <cellStyle name="Normal 2 2 2 2 2 2 2 2 2 2 24 21" xfId="29090"/>
    <cellStyle name="Normal 2 2 2 2 2 2 2 2 2 2 24 22" xfId="29091"/>
    <cellStyle name="Normal 2 2 2 2 2 2 2 2 2 2 24 3" xfId="29092"/>
    <cellStyle name="Normal 2 2 2 2 2 2 2 2 2 2 24 4" xfId="29093"/>
    <cellStyle name="Normal 2 2 2 2 2 2 2 2 2 2 24 5" xfId="29094"/>
    <cellStyle name="Normal 2 2 2 2 2 2 2 2 2 2 24 6" xfId="29095"/>
    <cellStyle name="Normal 2 2 2 2 2 2 2 2 2 2 24 7" xfId="29096"/>
    <cellStyle name="Normal 2 2 2 2 2 2 2 2 2 2 24 8" xfId="29097"/>
    <cellStyle name="Normal 2 2 2 2 2 2 2 2 2 2 24 9" xfId="29098"/>
    <cellStyle name="Normal 2 2 2 2 2 2 2 2 2 2 25" xfId="29099"/>
    <cellStyle name="Normal 2 2 2 2 2 2 2 2 2 2 25 10" xfId="29100"/>
    <cellStyle name="Normal 2 2 2 2 2 2 2 2 2 2 25 11" xfId="29101"/>
    <cellStyle name="Normal 2 2 2 2 2 2 2 2 2 2 25 12" xfId="29102"/>
    <cellStyle name="Normal 2 2 2 2 2 2 2 2 2 2 25 13" xfId="29103"/>
    <cellStyle name="Normal 2 2 2 2 2 2 2 2 2 2 25 14" xfId="29104"/>
    <cellStyle name="Normal 2 2 2 2 2 2 2 2 2 2 25 15" xfId="29105"/>
    <cellStyle name="Normal 2 2 2 2 2 2 2 2 2 2 25 16" xfId="29106"/>
    <cellStyle name="Normal 2 2 2 2 2 2 2 2 2 2 25 17" xfId="29107"/>
    <cellStyle name="Normal 2 2 2 2 2 2 2 2 2 2 25 18" xfId="29108"/>
    <cellStyle name="Normal 2 2 2 2 2 2 2 2 2 2 25 19" xfId="29109"/>
    <cellStyle name="Normal 2 2 2 2 2 2 2 2 2 2 25 2" xfId="29110"/>
    <cellStyle name="Normal 2 2 2 2 2 2 2 2 2 2 25 20" xfId="29111"/>
    <cellStyle name="Normal 2 2 2 2 2 2 2 2 2 2 25 21" xfId="29112"/>
    <cellStyle name="Normal 2 2 2 2 2 2 2 2 2 2 25 22" xfId="29113"/>
    <cellStyle name="Normal 2 2 2 2 2 2 2 2 2 2 25 3" xfId="29114"/>
    <cellStyle name="Normal 2 2 2 2 2 2 2 2 2 2 25 4" xfId="29115"/>
    <cellStyle name="Normal 2 2 2 2 2 2 2 2 2 2 25 5" xfId="29116"/>
    <cellStyle name="Normal 2 2 2 2 2 2 2 2 2 2 25 6" xfId="29117"/>
    <cellStyle name="Normal 2 2 2 2 2 2 2 2 2 2 25 7" xfId="29118"/>
    <cellStyle name="Normal 2 2 2 2 2 2 2 2 2 2 25 8" xfId="29119"/>
    <cellStyle name="Normal 2 2 2 2 2 2 2 2 2 2 25 9" xfId="29120"/>
    <cellStyle name="Normal 2 2 2 2 2 2 2 2 2 2 26" xfId="29121"/>
    <cellStyle name="Normal 2 2 2 2 2 2 2 2 2 2 26 10" xfId="29122"/>
    <cellStyle name="Normal 2 2 2 2 2 2 2 2 2 2 26 11" xfId="29123"/>
    <cellStyle name="Normal 2 2 2 2 2 2 2 2 2 2 26 12" xfId="29124"/>
    <cellStyle name="Normal 2 2 2 2 2 2 2 2 2 2 26 13" xfId="29125"/>
    <cellStyle name="Normal 2 2 2 2 2 2 2 2 2 2 26 14" xfId="29126"/>
    <cellStyle name="Normal 2 2 2 2 2 2 2 2 2 2 26 15" xfId="29127"/>
    <cellStyle name="Normal 2 2 2 2 2 2 2 2 2 2 26 16" xfId="29128"/>
    <cellStyle name="Normal 2 2 2 2 2 2 2 2 2 2 26 17" xfId="29129"/>
    <cellStyle name="Normal 2 2 2 2 2 2 2 2 2 2 26 18" xfId="29130"/>
    <cellStyle name="Normal 2 2 2 2 2 2 2 2 2 2 26 19" xfId="29131"/>
    <cellStyle name="Normal 2 2 2 2 2 2 2 2 2 2 26 2" xfId="29132"/>
    <cellStyle name="Normal 2 2 2 2 2 2 2 2 2 2 26 20" xfId="29133"/>
    <cellStyle name="Normal 2 2 2 2 2 2 2 2 2 2 26 21" xfId="29134"/>
    <cellStyle name="Normal 2 2 2 2 2 2 2 2 2 2 26 22" xfId="29135"/>
    <cellStyle name="Normal 2 2 2 2 2 2 2 2 2 2 26 3" xfId="29136"/>
    <cellStyle name="Normal 2 2 2 2 2 2 2 2 2 2 26 4" xfId="29137"/>
    <cellStyle name="Normal 2 2 2 2 2 2 2 2 2 2 26 5" xfId="29138"/>
    <cellStyle name="Normal 2 2 2 2 2 2 2 2 2 2 26 6" xfId="29139"/>
    <cellStyle name="Normal 2 2 2 2 2 2 2 2 2 2 26 7" xfId="29140"/>
    <cellStyle name="Normal 2 2 2 2 2 2 2 2 2 2 26 8" xfId="29141"/>
    <cellStyle name="Normal 2 2 2 2 2 2 2 2 2 2 26 9" xfId="29142"/>
    <cellStyle name="Normal 2 2 2 2 2 2 2 2 2 2 27" xfId="29143"/>
    <cellStyle name="Normal 2 2 2 2 2 2 2 2 2 2 27 10" xfId="29144"/>
    <cellStyle name="Normal 2 2 2 2 2 2 2 2 2 2 27 11" xfId="29145"/>
    <cellStyle name="Normal 2 2 2 2 2 2 2 2 2 2 27 12" xfId="29146"/>
    <cellStyle name="Normal 2 2 2 2 2 2 2 2 2 2 27 13" xfId="29147"/>
    <cellStyle name="Normal 2 2 2 2 2 2 2 2 2 2 27 14" xfId="29148"/>
    <cellStyle name="Normal 2 2 2 2 2 2 2 2 2 2 27 15" xfId="29149"/>
    <cellStyle name="Normal 2 2 2 2 2 2 2 2 2 2 27 16" xfId="29150"/>
    <cellStyle name="Normal 2 2 2 2 2 2 2 2 2 2 27 17" xfId="29151"/>
    <cellStyle name="Normal 2 2 2 2 2 2 2 2 2 2 27 18" xfId="29152"/>
    <cellStyle name="Normal 2 2 2 2 2 2 2 2 2 2 27 19" xfId="29153"/>
    <cellStyle name="Normal 2 2 2 2 2 2 2 2 2 2 27 2" xfId="29154"/>
    <cellStyle name="Normal 2 2 2 2 2 2 2 2 2 2 27 20" xfId="29155"/>
    <cellStyle name="Normal 2 2 2 2 2 2 2 2 2 2 27 21" xfId="29156"/>
    <cellStyle name="Normal 2 2 2 2 2 2 2 2 2 2 27 22" xfId="29157"/>
    <cellStyle name="Normal 2 2 2 2 2 2 2 2 2 2 27 3" xfId="29158"/>
    <cellStyle name="Normal 2 2 2 2 2 2 2 2 2 2 27 4" xfId="29159"/>
    <cellStyle name="Normal 2 2 2 2 2 2 2 2 2 2 27 5" xfId="29160"/>
    <cellStyle name="Normal 2 2 2 2 2 2 2 2 2 2 27 6" xfId="29161"/>
    <cellStyle name="Normal 2 2 2 2 2 2 2 2 2 2 27 7" xfId="29162"/>
    <cellStyle name="Normal 2 2 2 2 2 2 2 2 2 2 27 8" xfId="29163"/>
    <cellStyle name="Normal 2 2 2 2 2 2 2 2 2 2 27 9" xfId="29164"/>
    <cellStyle name="Normal 2 2 2 2 2 2 2 2 2 2 28" xfId="29165"/>
    <cellStyle name="Normal 2 2 2 2 2 2 2 2 2 2 28 10" xfId="29166"/>
    <cellStyle name="Normal 2 2 2 2 2 2 2 2 2 2 28 11" xfId="29167"/>
    <cellStyle name="Normal 2 2 2 2 2 2 2 2 2 2 28 12" xfId="29168"/>
    <cellStyle name="Normal 2 2 2 2 2 2 2 2 2 2 28 13" xfId="29169"/>
    <cellStyle name="Normal 2 2 2 2 2 2 2 2 2 2 28 14" xfId="29170"/>
    <cellStyle name="Normal 2 2 2 2 2 2 2 2 2 2 28 15" xfId="29171"/>
    <cellStyle name="Normal 2 2 2 2 2 2 2 2 2 2 28 16" xfId="29172"/>
    <cellStyle name="Normal 2 2 2 2 2 2 2 2 2 2 28 17" xfId="29173"/>
    <cellStyle name="Normal 2 2 2 2 2 2 2 2 2 2 28 18" xfId="29174"/>
    <cellStyle name="Normal 2 2 2 2 2 2 2 2 2 2 28 19" xfId="29175"/>
    <cellStyle name="Normal 2 2 2 2 2 2 2 2 2 2 28 2" xfId="29176"/>
    <cellStyle name="Normal 2 2 2 2 2 2 2 2 2 2 28 20" xfId="29177"/>
    <cellStyle name="Normal 2 2 2 2 2 2 2 2 2 2 28 21" xfId="29178"/>
    <cellStyle name="Normal 2 2 2 2 2 2 2 2 2 2 28 22" xfId="29179"/>
    <cellStyle name="Normal 2 2 2 2 2 2 2 2 2 2 28 3" xfId="29180"/>
    <cellStyle name="Normal 2 2 2 2 2 2 2 2 2 2 28 4" xfId="29181"/>
    <cellStyle name="Normal 2 2 2 2 2 2 2 2 2 2 28 5" xfId="29182"/>
    <cellStyle name="Normal 2 2 2 2 2 2 2 2 2 2 28 6" xfId="29183"/>
    <cellStyle name="Normal 2 2 2 2 2 2 2 2 2 2 28 7" xfId="29184"/>
    <cellStyle name="Normal 2 2 2 2 2 2 2 2 2 2 28 8" xfId="29185"/>
    <cellStyle name="Normal 2 2 2 2 2 2 2 2 2 2 28 9" xfId="29186"/>
    <cellStyle name="Normal 2 2 2 2 2 2 2 2 2 2 29" xfId="29187"/>
    <cellStyle name="Normal 2 2 2 2 2 2 2 2 2 2 29 10" xfId="29188"/>
    <cellStyle name="Normal 2 2 2 2 2 2 2 2 2 2 29 11" xfId="29189"/>
    <cellStyle name="Normal 2 2 2 2 2 2 2 2 2 2 29 12" xfId="29190"/>
    <cellStyle name="Normal 2 2 2 2 2 2 2 2 2 2 29 13" xfId="29191"/>
    <cellStyle name="Normal 2 2 2 2 2 2 2 2 2 2 29 14" xfId="29192"/>
    <cellStyle name="Normal 2 2 2 2 2 2 2 2 2 2 29 15" xfId="29193"/>
    <cellStyle name="Normal 2 2 2 2 2 2 2 2 2 2 29 16" xfId="29194"/>
    <cellStyle name="Normal 2 2 2 2 2 2 2 2 2 2 29 17" xfId="29195"/>
    <cellStyle name="Normal 2 2 2 2 2 2 2 2 2 2 29 18" xfId="29196"/>
    <cellStyle name="Normal 2 2 2 2 2 2 2 2 2 2 29 19" xfId="29197"/>
    <cellStyle name="Normal 2 2 2 2 2 2 2 2 2 2 29 2" xfId="29198"/>
    <cellStyle name="Normal 2 2 2 2 2 2 2 2 2 2 29 20" xfId="29199"/>
    <cellStyle name="Normal 2 2 2 2 2 2 2 2 2 2 29 21" xfId="29200"/>
    <cellStyle name="Normal 2 2 2 2 2 2 2 2 2 2 29 22" xfId="29201"/>
    <cellStyle name="Normal 2 2 2 2 2 2 2 2 2 2 29 3" xfId="29202"/>
    <cellStyle name="Normal 2 2 2 2 2 2 2 2 2 2 29 4" xfId="29203"/>
    <cellStyle name="Normal 2 2 2 2 2 2 2 2 2 2 29 5" xfId="29204"/>
    <cellStyle name="Normal 2 2 2 2 2 2 2 2 2 2 29 6" xfId="29205"/>
    <cellStyle name="Normal 2 2 2 2 2 2 2 2 2 2 29 7" xfId="29206"/>
    <cellStyle name="Normal 2 2 2 2 2 2 2 2 2 2 29 8" xfId="29207"/>
    <cellStyle name="Normal 2 2 2 2 2 2 2 2 2 2 29 9" xfId="29208"/>
    <cellStyle name="Normal 2 2 2 2 2 2 2 2 2 2 3" xfId="29209"/>
    <cellStyle name="Normal 2 2 2 2 2 2 2 2 2 2 3 2" xfId="29210"/>
    <cellStyle name="Normal 2 2 2 2 2 2 2 2 2 2 3 2 10" xfId="29211"/>
    <cellStyle name="Normal 2 2 2 2 2 2 2 2 2 2 3 2 11" xfId="29212"/>
    <cellStyle name="Normal 2 2 2 2 2 2 2 2 2 2 3 2 12" xfId="29213"/>
    <cellStyle name="Normal 2 2 2 2 2 2 2 2 2 2 3 2 13" xfId="29214"/>
    <cellStyle name="Normal 2 2 2 2 2 2 2 2 2 2 3 2 14" xfId="29215"/>
    <cellStyle name="Normal 2 2 2 2 2 2 2 2 2 2 3 2 15" xfId="29216"/>
    <cellStyle name="Normal 2 2 2 2 2 2 2 2 2 2 3 2 16" xfId="29217"/>
    <cellStyle name="Normal 2 2 2 2 2 2 2 2 2 2 3 2 17" xfId="29218"/>
    <cellStyle name="Normal 2 2 2 2 2 2 2 2 2 2 3 2 18" xfId="29219"/>
    <cellStyle name="Normal 2 2 2 2 2 2 2 2 2 2 3 2 19" xfId="29220"/>
    <cellStyle name="Normal 2 2 2 2 2 2 2 2 2 2 3 2 2" xfId="29221"/>
    <cellStyle name="Normal 2 2 2 2 2 2 2 2 2 2 3 2 20" xfId="29222"/>
    <cellStyle name="Normal 2 2 2 2 2 2 2 2 2 2 3 2 21" xfId="29223"/>
    <cellStyle name="Normal 2 2 2 2 2 2 2 2 2 2 3 2 22" xfId="29224"/>
    <cellStyle name="Normal 2 2 2 2 2 2 2 2 2 2 3 2 3" xfId="29225"/>
    <cellStyle name="Normal 2 2 2 2 2 2 2 2 2 2 3 2 4" xfId="29226"/>
    <cellStyle name="Normal 2 2 2 2 2 2 2 2 2 2 3 2 5" xfId="29227"/>
    <cellStyle name="Normal 2 2 2 2 2 2 2 2 2 2 3 2 6" xfId="29228"/>
    <cellStyle name="Normal 2 2 2 2 2 2 2 2 2 2 3 2 7" xfId="29229"/>
    <cellStyle name="Normal 2 2 2 2 2 2 2 2 2 2 3 2 8" xfId="29230"/>
    <cellStyle name="Normal 2 2 2 2 2 2 2 2 2 2 3 2 9" xfId="29231"/>
    <cellStyle name="Normal 2 2 2 2 2 2 2 2 2 2 30" xfId="29232"/>
    <cellStyle name="Normal 2 2 2 2 2 2 2 2 2 2 30 10" xfId="29233"/>
    <cellStyle name="Normal 2 2 2 2 2 2 2 2 2 2 30 11" xfId="29234"/>
    <cellStyle name="Normal 2 2 2 2 2 2 2 2 2 2 30 12" xfId="29235"/>
    <cellStyle name="Normal 2 2 2 2 2 2 2 2 2 2 30 13" xfId="29236"/>
    <cellStyle name="Normal 2 2 2 2 2 2 2 2 2 2 30 14" xfId="29237"/>
    <cellStyle name="Normal 2 2 2 2 2 2 2 2 2 2 30 15" xfId="29238"/>
    <cellStyle name="Normal 2 2 2 2 2 2 2 2 2 2 30 16" xfId="29239"/>
    <cellStyle name="Normal 2 2 2 2 2 2 2 2 2 2 30 17" xfId="29240"/>
    <cellStyle name="Normal 2 2 2 2 2 2 2 2 2 2 30 18" xfId="29241"/>
    <cellStyle name="Normal 2 2 2 2 2 2 2 2 2 2 30 19" xfId="29242"/>
    <cellStyle name="Normal 2 2 2 2 2 2 2 2 2 2 30 2" xfId="29243"/>
    <cellStyle name="Normal 2 2 2 2 2 2 2 2 2 2 30 20" xfId="29244"/>
    <cellStyle name="Normal 2 2 2 2 2 2 2 2 2 2 30 21" xfId="29245"/>
    <cellStyle name="Normal 2 2 2 2 2 2 2 2 2 2 30 22" xfId="29246"/>
    <cellStyle name="Normal 2 2 2 2 2 2 2 2 2 2 30 3" xfId="29247"/>
    <cellStyle name="Normal 2 2 2 2 2 2 2 2 2 2 30 4" xfId="29248"/>
    <cellStyle name="Normal 2 2 2 2 2 2 2 2 2 2 30 5" xfId="29249"/>
    <cellStyle name="Normal 2 2 2 2 2 2 2 2 2 2 30 6" xfId="29250"/>
    <cellStyle name="Normal 2 2 2 2 2 2 2 2 2 2 30 7" xfId="29251"/>
    <cellStyle name="Normal 2 2 2 2 2 2 2 2 2 2 30 8" xfId="29252"/>
    <cellStyle name="Normal 2 2 2 2 2 2 2 2 2 2 30 9" xfId="29253"/>
    <cellStyle name="Normal 2 2 2 2 2 2 2 2 2 2 31" xfId="29254"/>
    <cellStyle name="Normal 2 2 2 2 2 2 2 2 2 2 31 10" xfId="29255"/>
    <cellStyle name="Normal 2 2 2 2 2 2 2 2 2 2 31 11" xfId="29256"/>
    <cellStyle name="Normal 2 2 2 2 2 2 2 2 2 2 31 12" xfId="29257"/>
    <cellStyle name="Normal 2 2 2 2 2 2 2 2 2 2 31 13" xfId="29258"/>
    <cellStyle name="Normal 2 2 2 2 2 2 2 2 2 2 31 14" xfId="29259"/>
    <cellStyle name="Normal 2 2 2 2 2 2 2 2 2 2 31 15" xfId="29260"/>
    <cellStyle name="Normal 2 2 2 2 2 2 2 2 2 2 31 16" xfId="29261"/>
    <cellStyle name="Normal 2 2 2 2 2 2 2 2 2 2 31 17" xfId="29262"/>
    <cellStyle name="Normal 2 2 2 2 2 2 2 2 2 2 31 18" xfId="29263"/>
    <cellStyle name="Normal 2 2 2 2 2 2 2 2 2 2 31 19" xfId="29264"/>
    <cellStyle name="Normal 2 2 2 2 2 2 2 2 2 2 31 2" xfId="29265"/>
    <cellStyle name="Normal 2 2 2 2 2 2 2 2 2 2 31 20" xfId="29266"/>
    <cellStyle name="Normal 2 2 2 2 2 2 2 2 2 2 31 21" xfId="29267"/>
    <cellStyle name="Normal 2 2 2 2 2 2 2 2 2 2 31 22" xfId="29268"/>
    <cellStyle name="Normal 2 2 2 2 2 2 2 2 2 2 31 3" xfId="29269"/>
    <cellStyle name="Normal 2 2 2 2 2 2 2 2 2 2 31 4" xfId="29270"/>
    <cellStyle name="Normal 2 2 2 2 2 2 2 2 2 2 31 5" xfId="29271"/>
    <cellStyle name="Normal 2 2 2 2 2 2 2 2 2 2 31 6" xfId="29272"/>
    <cellStyle name="Normal 2 2 2 2 2 2 2 2 2 2 31 7" xfId="29273"/>
    <cellStyle name="Normal 2 2 2 2 2 2 2 2 2 2 31 8" xfId="29274"/>
    <cellStyle name="Normal 2 2 2 2 2 2 2 2 2 2 31 9" xfId="29275"/>
    <cellStyle name="Normal 2 2 2 2 2 2 2 2 2 2 32" xfId="29276"/>
    <cellStyle name="Normal 2 2 2 2 2 2 2 2 2 2 32 10" xfId="29277"/>
    <cellStyle name="Normal 2 2 2 2 2 2 2 2 2 2 32 11" xfId="29278"/>
    <cellStyle name="Normal 2 2 2 2 2 2 2 2 2 2 32 12" xfId="29279"/>
    <cellStyle name="Normal 2 2 2 2 2 2 2 2 2 2 32 13" xfId="29280"/>
    <cellStyle name="Normal 2 2 2 2 2 2 2 2 2 2 32 14" xfId="29281"/>
    <cellStyle name="Normal 2 2 2 2 2 2 2 2 2 2 32 15" xfId="29282"/>
    <cellStyle name="Normal 2 2 2 2 2 2 2 2 2 2 32 16" xfId="29283"/>
    <cellStyle name="Normal 2 2 2 2 2 2 2 2 2 2 32 17" xfId="29284"/>
    <cellStyle name="Normal 2 2 2 2 2 2 2 2 2 2 32 18" xfId="29285"/>
    <cellStyle name="Normal 2 2 2 2 2 2 2 2 2 2 32 19" xfId="29286"/>
    <cellStyle name="Normal 2 2 2 2 2 2 2 2 2 2 32 2" xfId="29287"/>
    <cellStyle name="Normal 2 2 2 2 2 2 2 2 2 2 32 20" xfId="29288"/>
    <cellStyle name="Normal 2 2 2 2 2 2 2 2 2 2 32 21" xfId="29289"/>
    <cellStyle name="Normal 2 2 2 2 2 2 2 2 2 2 32 22" xfId="29290"/>
    <cellStyle name="Normal 2 2 2 2 2 2 2 2 2 2 32 3" xfId="29291"/>
    <cellStyle name="Normal 2 2 2 2 2 2 2 2 2 2 32 4" xfId="29292"/>
    <cellStyle name="Normal 2 2 2 2 2 2 2 2 2 2 32 5" xfId="29293"/>
    <cellStyle name="Normal 2 2 2 2 2 2 2 2 2 2 32 6" xfId="29294"/>
    <cellStyle name="Normal 2 2 2 2 2 2 2 2 2 2 32 7" xfId="29295"/>
    <cellStyle name="Normal 2 2 2 2 2 2 2 2 2 2 32 8" xfId="29296"/>
    <cellStyle name="Normal 2 2 2 2 2 2 2 2 2 2 32 9" xfId="29297"/>
    <cellStyle name="Normal 2 2 2 2 2 2 2 2 2 2 33" xfId="29298"/>
    <cellStyle name="Normal 2 2 2 2 2 2 2 2 2 2 33 10" xfId="29299"/>
    <cellStyle name="Normal 2 2 2 2 2 2 2 2 2 2 33 11" xfId="29300"/>
    <cellStyle name="Normal 2 2 2 2 2 2 2 2 2 2 33 12" xfId="29301"/>
    <cellStyle name="Normal 2 2 2 2 2 2 2 2 2 2 33 13" xfId="29302"/>
    <cellStyle name="Normal 2 2 2 2 2 2 2 2 2 2 33 14" xfId="29303"/>
    <cellStyle name="Normal 2 2 2 2 2 2 2 2 2 2 33 15" xfId="29304"/>
    <cellStyle name="Normal 2 2 2 2 2 2 2 2 2 2 33 16" xfId="29305"/>
    <cellStyle name="Normal 2 2 2 2 2 2 2 2 2 2 33 17" xfId="29306"/>
    <cellStyle name="Normal 2 2 2 2 2 2 2 2 2 2 33 18" xfId="29307"/>
    <cellStyle name="Normal 2 2 2 2 2 2 2 2 2 2 33 19" xfId="29308"/>
    <cellStyle name="Normal 2 2 2 2 2 2 2 2 2 2 33 2" xfId="29309"/>
    <cellStyle name="Normal 2 2 2 2 2 2 2 2 2 2 33 20" xfId="29310"/>
    <cellStyle name="Normal 2 2 2 2 2 2 2 2 2 2 33 21" xfId="29311"/>
    <cellStyle name="Normal 2 2 2 2 2 2 2 2 2 2 33 22" xfId="29312"/>
    <cellStyle name="Normal 2 2 2 2 2 2 2 2 2 2 33 3" xfId="29313"/>
    <cellStyle name="Normal 2 2 2 2 2 2 2 2 2 2 33 4" xfId="29314"/>
    <cellStyle name="Normal 2 2 2 2 2 2 2 2 2 2 33 5" xfId="29315"/>
    <cellStyle name="Normal 2 2 2 2 2 2 2 2 2 2 33 6" xfId="29316"/>
    <cellStyle name="Normal 2 2 2 2 2 2 2 2 2 2 33 7" xfId="29317"/>
    <cellStyle name="Normal 2 2 2 2 2 2 2 2 2 2 33 8" xfId="29318"/>
    <cellStyle name="Normal 2 2 2 2 2 2 2 2 2 2 33 9" xfId="29319"/>
    <cellStyle name="Normal 2 2 2 2 2 2 2 2 2 2 34" xfId="29320"/>
    <cellStyle name="Normal 2 2 2 2 2 2 2 2 2 2 34 10" xfId="29321"/>
    <cellStyle name="Normal 2 2 2 2 2 2 2 2 2 2 34 11" xfId="29322"/>
    <cellStyle name="Normal 2 2 2 2 2 2 2 2 2 2 34 12" xfId="29323"/>
    <cellStyle name="Normal 2 2 2 2 2 2 2 2 2 2 34 13" xfId="29324"/>
    <cellStyle name="Normal 2 2 2 2 2 2 2 2 2 2 34 14" xfId="29325"/>
    <cellStyle name="Normal 2 2 2 2 2 2 2 2 2 2 34 15" xfId="29326"/>
    <cellStyle name="Normal 2 2 2 2 2 2 2 2 2 2 34 16" xfId="29327"/>
    <cellStyle name="Normal 2 2 2 2 2 2 2 2 2 2 34 17" xfId="29328"/>
    <cellStyle name="Normal 2 2 2 2 2 2 2 2 2 2 34 18" xfId="29329"/>
    <cellStyle name="Normal 2 2 2 2 2 2 2 2 2 2 34 19" xfId="29330"/>
    <cellStyle name="Normal 2 2 2 2 2 2 2 2 2 2 34 2" xfId="29331"/>
    <cellStyle name="Normal 2 2 2 2 2 2 2 2 2 2 34 20" xfId="29332"/>
    <cellStyle name="Normal 2 2 2 2 2 2 2 2 2 2 34 21" xfId="29333"/>
    <cellStyle name="Normal 2 2 2 2 2 2 2 2 2 2 34 22" xfId="29334"/>
    <cellStyle name="Normal 2 2 2 2 2 2 2 2 2 2 34 3" xfId="29335"/>
    <cellStyle name="Normal 2 2 2 2 2 2 2 2 2 2 34 4" xfId="29336"/>
    <cellStyle name="Normal 2 2 2 2 2 2 2 2 2 2 34 5" xfId="29337"/>
    <cellStyle name="Normal 2 2 2 2 2 2 2 2 2 2 34 6" xfId="29338"/>
    <cellStyle name="Normal 2 2 2 2 2 2 2 2 2 2 34 7" xfId="29339"/>
    <cellStyle name="Normal 2 2 2 2 2 2 2 2 2 2 34 8" xfId="29340"/>
    <cellStyle name="Normal 2 2 2 2 2 2 2 2 2 2 34 9" xfId="29341"/>
    <cellStyle name="Normal 2 2 2 2 2 2 2 2 2 2 35" xfId="29342"/>
    <cellStyle name="Normal 2 2 2 2 2 2 2 2 2 2 35 10" xfId="29343"/>
    <cellStyle name="Normal 2 2 2 2 2 2 2 2 2 2 35 11" xfId="29344"/>
    <cellStyle name="Normal 2 2 2 2 2 2 2 2 2 2 35 12" xfId="29345"/>
    <cellStyle name="Normal 2 2 2 2 2 2 2 2 2 2 35 13" xfId="29346"/>
    <cellStyle name="Normal 2 2 2 2 2 2 2 2 2 2 35 14" xfId="29347"/>
    <cellStyle name="Normal 2 2 2 2 2 2 2 2 2 2 35 15" xfId="29348"/>
    <cellStyle name="Normal 2 2 2 2 2 2 2 2 2 2 35 16" xfId="29349"/>
    <cellStyle name="Normal 2 2 2 2 2 2 2 2 2 2 35 17" xfId="29350"/>
    <cellStyle name="Normal 2 2 2 2 2 2 2 2 2 2 35 18" xfId="29351"/>
    <cellStyle name="Normal 2 2 2 2 2 2 2 2 2 2 35 19" xfId="29352"/>
    <cellStyle name="Normal 2 2 2 2 2 2 2 2 2 2 35 2" xfId="29353"/>
    <cellStyle name="Normal 2 2 2 2 2 2 2 2 2 2 35 20" xfId="29354"/>
    <cellStyle name="Normal 2 2 2 2 2 2 2 2 2 2 35 21" xfId="29355"/>
    <cellStyle name="Normal 2 2 2 2 2 2 2 2 2 2 35 22" xfId="29356"/>
    <cellStyle name="Normal 2 2 2 2 2 2 2 2 2 2 35 3" xfId="29357"/>
    <cellStyle name="Normal 2 2 2 2 2 2 2 2 2 2 35 4" xfId="29358"/>
    <cellStyle name="Normal 2 2 2 2 2 2 2 2 2 2 35 5" xfId="29359"/>
    <cellStyle name="Normal 2 2 2 2 2 2 2 2 2 2 35 6" xfId="29360"/>
    <cellStyle name="Normal 2 2 2 2 2 2 2 2 2 2 35 7" xfId="29361"/>
    <cellStyle name="Normal 2 2 2 2 2 2 2 2 2 2 35 8" xfId="29362"/>
    <cellStyle name="Normal 2 2 2 2 2 2 2 2 2 2 35 9" xfId="29363"/>
    <cellStyle name="Normal 2 2 2 2 2 2 2 2 2 2 36" xfId="29364"/>
    <cellStyle name="Normal 2 2 2 2 2 2 2 2 2 2 36 10" xfId="29365"/>
    <cellStyle name="Normal 2 2 2 2 2 2 2 2 2 2 36 11" xfId="29366"/>
    <cellStyle name="Normal 2 2 2 2 2 2 2 2 2 2 36 12" xfId="29367"/>
    <cellStyle name="Normal 2 2 2 2 2 2 2 2 2 2 36 13" xfId="29368"/>
    <cellStyle name="Normal 2 2 2 2 2 2 2 2 2 2 36 14" xfId="29369"/>
    <cellStyle name="Normal 2 2 2 2 2 2 2 2 2 2 36 15" xfId="29370"/>
    <cellStyle name="Normal 2 2 2 2 2 2 2 2 2 2 36 16" xfId="29371"/>
    <cellStyle name="Normal 2 2 2 2 2 2 2 2 2 2 36 17" xfId="29372"/>
    <cellStyle name="Normal 2 2 2 2 2 2 2 2 2 2 36 18" xfId="29373"/>
    <cellStyle name="Normal 2 2 2 2 2 2 2 2 2 2 36 19" xfId="29374"/>
    <cellStyle name="Normal 2 2 2 2 2 2 2 2 2 2 36 2" xfId="29375"/>
    <cellStyle name="Normal 2 2 2 2 2 2 2 2 2 2 36 20" xfId="29376"/>
    <cellStyle name="Normal 2 2 2 2 2 2 2 2 2 2 36 21" xfId="29377"/>
    <cellStyle name="Normal 2 2 2 2 2 2 2 2 2 2 36 22" xfId="29378"/>
    <cellStyle name="Normal 2 2 2 2 2 2 2 2 2 2 36 3" xfId="29379"/>
    <cellStyle name="Normal 2 2 2 2 2 2 2 2 2 2 36 4" xfId="29380"/>
    <cellStyle name="Normal 2 2 2 2 2 2 2 2 2 2 36 5" xfId="29381"/>
    <cellStyle name="Normal 2 2 2 2 2 2 2 2 2 2 36 6" xfId="29382"/>
    <cellStyle name="Normal 2 2 2 2 2 2 2 2 2 2 36 7" xfId="29383"/>
    <cellStyle name="Normal 2 2 2 2 2 2 2 2 2 2 36 8" xfId="29384"/>
    <cellStyle name="Normal 2 2 2 2 2 2 2 2 2 2 36 9" xfId="29385"/>
    <cellStyle name="Normal 2 2 2 2 2 2 2 2 2 2 37" xfId="29386"/>
    <cellStyle name="Normal 2 2 2 2 2 2 2 2 2 2 37 10" xfId="29387"/>
    <cellStyle name="Normal 2 2 2 2 2 2 2 2 2 2 37 11" xfId="29388"/>
    <cellStyle name="Normal 2 2 2 2 2 2 2 2 2 2 37 12" xfId="29389"/>
    <cellStyle name="Normal 2 2 2 2 2 2 2 2 2 2 37 13" xfId="29390"/>
    <cellStyle name="Normal 2 2 2 2 2 2 2 2 2 2 37 14" xfId="29391"/>
    <cellStyle name="Normal 2 2 2 2 2 2 2 2 2 2 37 15" xfId="29392"/>
    <cellStyle name="Normal 2 2 2 2 2 2 2 2 2 2 37 16" xfId="29393"/>
    <cellStyle name="Normal 2 2 2 2 2 2 2 2 2 2 37 17" xfId="29394"/>
    <cellStyle name="Normal 2 2 2 2 2 2 2 2 2 2 37 18" xfId="29395"/>
    <cellStyle name="Normal 2 2 2 2 2 2 2 2 2 2 37 19" xfId="29396"/>
    <cellStyle name="Normal 2 2 2 2 2 2 2 2 2 2 37 2" xfId="29397"/>
    <cellStyle name="Normal 2 2 2 2 2 2 2 2 2 2 37 20" xfId="29398"/>
    <cellStyle name="Normal 2 2 2 2 2 2 2 2 2 2 37 21" xfId="29399"/>
    <cellStyle name="Normal 2 2 2 2 2 2 2 2 2 2 37 22" xfId="29400"/>
    <cellStyle name="Normal 2 2 2 2 2 2 2 2 2 2 37 3" xfId="29401"/>
    <cellStyle name="Normal 2 2 2 2 2 2 2 2 2 2 37 4" xfId="29402"/>
    <cellStyle name="Normal 2 2 2 2 2 2 2 2 2 2 37 5" xfId="29403"/>
    <cellStyle name="Normal 2 2 2 2 2 2 2 2 2 2 37 6" xfId="29404"/>
    <cellStyle name="Normal 2 2 2 2 2 2 2 2 2 2 37 7" xfId="29405"/>
    <cellStyle name="Normal 2 2 2 2 2 2 2 2 2 2 37 8" xfId="29406"/>
    <cellStyle name="Normal 2 2 2 2 2 2 2 2 2 2 37 9" xfId="29407"/>
    <cellStyle name="Normal 2 2 2 2 2 2 2 2 2 2 38" xfId="29408"/>
    <cellStyle name="Normal 2 2 2 2 2 2 2 2 2 2 38 10" xfId="29409"/>
    <cellStyle name="Normal 2 2 2 2 2 2 2 2 2 2 38 11" xfId="29410"/>
    <cellStyle name="Normal 2 2 2 2 2 2 2 2 2 2 38 12" xfId="29411"/>
    <cellStyle name="Normal 2 2 2 2 2 2 2 2 2 2 38 13" xfId="29412"/>
    <cellStyle name="Normal 2 2 2 2 2 2 2 2 2 2 38 14" xfId="29413"/>
    <cellStyle name="Normal 2 2 2 2 2 2 2 2 2 2 38 15" xfId="29414"/>
    <cellStyle name="Normal 2 2 2 2 2 2 2 2 2 2 38 16" xfId="29415"/>
    <cellStyle name="Normal 2 2 2 2 2 2 2 2 2 2 38 17" xfId="29416"/>
    <cellStyle name="Normal 2 2 2 2 2 2 2 2 2 2 38 18" xfId="29417"/>
    <cellStyle name="Normal 2 2 2 2 2 2 2 2 2 2 38 19" xfId="29418"/>
    <cellStyle name="Normal 2 2 2 2 2 2 2 2 2 2 38 2" xfId="29419"/>
    <cellStyle name="Normal 2 2 2 2 2 2 2 2 2 2 38 20" xfId="29420"/>
    <cellStyle name="Normal 2 2 2 2 2 2 2 2 2 2 38 21" xfId="29421"/>
    <cellStyle name="Normal 2 2 2 2 2 2 2 2 2 2 38 22" xfId="29422"/>
    <cellStyle name="Normal 2 2 2 2 2 2 2 2 2 2 38 3" xfId="29423"/>
    <cellStyle name="Normal 2 2 2 2 2 2 2 2 2 2 38 4" xfId="29424"/>
    <cellStyle name="Normal 2 2 2 2 2 2 2 2 2 2 38 5" xfId="29425"/>
    <cellStyle name="Normal 2 2 2 2 2 2 2 2 2 2 38 6" xfId="29426"/>
    <cellStyle name="Normal 2 2 2 2 2 2 2 2 2 2 38 7" xfId="29427"/>
    <cellStyle name="Normal 2 2 2 2 2 2 2 2 2 2 38 8" xfId="29428"/>
    <cellStyle name="Normal 2 2 2 2 2 2 2 2 2 2 38 9" xfId="29429"/>
    <cellStyle name="Normal 2 2 2 2 2 2 2 2 2 2 39" xfId="29430"/>
    <cellStyle name="Normal 2 2 2 2 2 2 2 2 2 2 39 10" xfId="29431"/>
    <cellStyle name="Normal 2 2 2 2 2 2 2 2 2 2 39 11" xfId="29432"/>
    <cellStyle name="Normal 2 2 2 2 2 2 2 2 2 2 39 12" xfId="29433"/>
    <cellStyle name="Normal 2 2 2 2 2 2 2 2 2 2 39 13" xfId="29434"/>
    <cellStyle name="Normal 2 2 2 2 2 2 2 2 2 2 39 14" xfId="29435"/>
    <cellStyle name="Normal 2 2 2 2 2 2 2 2 2 2 39 15" xfId="29436"/>
    <cellStyle name="Normal 2 2 2 2 2 2 2 2 2 2 39 16" xfId="29437"/>
    <cellStyle name="Normal 2 2 2 2 2 2 2 2 2 2 39 17" xfId="29438"/>
    <cellStyle name="Normal 2 2 2 2 2 2 2 2 2 2 39 18" xfId="29439"/>
    <cellStyle name="Normal 2 2 2 2 2 2 2 2 2 2 39 19" xfId="29440"/>
    <cellStyle name="Normal 2 2 2 2 2 2 2 2 2 2 39 2" xfId="29441"/>
    <cellStyle name="Normal 2 2 2 2 2 2 2 2 2 2 39 20" xfId="29442"/>
    <cellStyle name="Normal 2 2 2 2 2 2 2 2 2 2 39 21" xfId="29443"/>
    <cellStyle name="Normal 2 2 2 2 2 2 2 2 2 2 39 22" xfId="29444"/>
    <cellStyle name="Normal 2 2 2 2 2 2 2 2 2 2 39 3" xfId="29445"/>
    <cellStyle name="Normal 2 2 2 2 2 2 2 2 2 2 39 4" xfId="29446"/>
    <cellStyle name="Normal 2 2 2 2 2 2 2 2 2 2 39 5" xfId="29447"/>
    <cellStyle name="Normal 2 2 2 2 2 2 2 2 2 2 39 6" xfId="29448"/>
    <cellStyle name="Normal 2 2 2 2 2 2 2 2 2 2 39 7" xfId="29449"/>
    <cellStyle name="Normal 2 2 2 2 2 2 2 2 2 2 39 8" xfId="29450"/>
    <cellStyle name="Normal 2 2 2 2 2 2 2 2 2 2 39 9" xfId="29451"/>
    <cellStyle name="Normal 2 2 2 2 2 2 2 2 2 2 4" xfId="29452"/>
    <cellStyle name="Normal 2 2 2 2 2 2 2 2 2 2 4 10" xfId="29453"/>
    <cellStyle name="Normal 2 2 2 2 2 2 2 2 2 2 4 11" xfId="29454"/>
    <cellStyle name="Normal 2 2 2 2 2 2 2 2 2 2 4 12" xfId="29455"/>
    <cellStyle name="Normal 2 2 2 2 2 2 2 2 2 2 4 13" xfId="29456"/>
    <cellStyle name="Normal 2 2 2 2 2 2 2 2 2 2 4 14" xfId="29457"/>
    <cellStyle name="Normal 2 2 2 2 2 2 2 2 2 2 4 15" xfId="29458"/>
    <cellStyle name="Normal 2 2 2 2 2 2 2 2 2 2 4 16" xfId="29459"/>
    <cellStyle name="Normal 2 2 2 2 2 2 2 2 2 2 4 17" xfId="29460"/>
    <cellStyle name="Normal 2 2 2 2 2 2 2 2 2 2 4 18" xfId="29461"/>
    <cellStyle name="Normal 2 2 2 2 2 2 2 2 2 2 4 19" xfId="29462"/>
    <cellStyle name="Normal 2 2 2 2 2 2 2 2 2 2 4 2" xfId="29463"/>
    <cellStyle name="Normal 2 2 2 2 2 2 2 2 2 2 4 20" xfId="29464"/>
    <cellStyle name="Normal 2 2 2 2 2 2 2 2 2 2 4 21" xfId="29465"/>
    <cellStyle name="Normal 2 2 2 2 2 2 2 2 2 2 4 22" xfId="29466"/>
    <cellStyle name="Normal 2 2 2 2 2 2 2 2 2 2 4 3" xfId="29467"/>
    <cellStyle name="Normal 2 2 2 2 2 2 2 2 2 2 4 4" xfId="29468"/>
    <cellStyle name="Normal 2 2 2 2 2 2 2 2 2 2 4 5" xfId="29469"/>
    <cellStyle name="Normal 2 2 2 2 2 2 2 2 2 2 4 6" xfId="29470"/>
    <cellStyle name="Normal 2 2 2 2 2 2 2 2 2 2 4 7" xfId="29471"/>
    <cellStyle name="Normal 2 2 2 2 2 2 2 2 2 2 4 8" xfId="29472"/>
    <cellStyle name="Normal 2 2 2 2 2 2 2 2 2 2 4 9" xfId="29473"/>
    <cellStyle name="Normal 2 2 2 2 2 2 2 2 2 2 40" xfId="29474"/>
    <cellStyle name="Normal 2 2 2 2 2 2 2 2 2 2 40 10" xfId="29475"/>
    <cellStyle name="Normal 2 2 2 2 2 2 2 2 2 2 40 11" xfId="29476"/>
    <cellStyle name="Normal 2 2 2 2 2 2 2 2 2 2 40 12" xfId="29477"/>
    <cellStyle name="Normal 2 2 2 2 2 2 2 2 2 2 40 13" xfId="29478"/>
    <cellStyle name="Normal 2 2 2 2 2 2 2 2 2 2 40 14" xfId="29479"/>
    <cellStyle name="Normal 2 2 2 2 2 2 2 2 2 2 40 15" xfId="29480"/>
    <cellStyle name="Normal 2 2 2 2 2 2 2 2 2 2 40 16" xfId="29481"/>
    <cellStyle name="Normal 2 2 2 2 2 2 2 2 2 2 40 17" xfId="29482"/>
    <cellStyle name="Normal 2 2 2 2 2 2 2 2 2 2 40 18" xfId="29483"/>
    <cellStyle name="Normal 2 2 2 2 2 2 2 2 2 2 40 19" xfId="29484"/>
    <cellStyle name="Normal 2 2 2 2 2 2 2 2 2 2 40 2" xfId="29485"/>
    <cellStyle name="Normal 2 2 2 2 2 2 2 2 2 2 40 20" xfId="29486"/>
    <cellStyle name="Normal 2 2 2 2 2 2 2 2 2 2 40 21" xfId="29487"/>
    <cellStyle name="Normal 2 2 2 2 2 2 2 2 2 2 40 22" xfId="29488"/>
    <cellStyle name="Normal 2 2 2 2 2 2 2 2 2 2 40 3" xfId="29489"/>
    <cellStyle name="Normal 2 2 2 2 2 2 2 2 2 2 40 4" xfId="29490"/>
    <cellStyle name="Normal 2 2 2 2 2 2 2 2 2 2 40 5" xfId="29491"/>
    <cellStyle name="Normal 2 2 2 2 2 2 2 2 2 2 40 6" xfId="29492"/>
    <cellStyle name="Normal 2 2 2 2 2 2 2 2 2 2 40 7" xfId="29493"/>
    <cellStyle name="Normal 2 2 2 2 2 2 2 2 2 2 40 8" xfId="29494"/>
    <cellStyle name="Normal 2 2 2 2 2 2 2 2 2 2 40 9" xfId="29495"/>
    <cellStyle name="Normal 2 2 2 2 2 2 2 2 2 2 41" xfId="29496"/>
    <cellStyle name="Normal 2 2 2 2 2 2 2 2 2 2 41 10" xfId="29497"/>
    <cellStyle name="Normal 2 2 2 2 2 2 2 2 2 2 41 11" xfId="29498"/>
    <cellStyle name="Normal 2 2 2 2 2 2 2 2 2 2 41 12" xfId="29499"/>
    <cellStyle name="Normal 2 2 2 2 2 2 2 2 2 2 41 13" xfId="29500"/>
    <cellStyle name="Normal 2 2 2 2 2 2 2 2 2 2 41 14" xfId="29501"/>
    <cellStyle name="Normal 2 2 2 2 2 2 2 2 2 2 41 15" xfId="29502"/>
    <cellStyle name="Normal 2 2 2 2 2 2 2 2 2 2 41 16" xfId="29503"/>
    <cellStyle name="Normal 2 2 2 2 2 2 2 2 2 2 41 17" xfId="29504"/>
    <cellStyle name="Normal 2 2 2 2 2 2 2 2 2 2 41 18" xfId="29505"/>
    <cellStyle name="Normal 2 2 2 2 2 2 2 2 2 2 41 19" xfId="29506"/>
    <cellStyle name="Normal 2 2 2 2 2 2 2 2 2 2 41 2" xfId="29507"/>
    <cellStyle name="Normal 2 2 2 2 2 2 2 2 2 2 41 20" xfId="29508"/>
    <cellStyle name="Normal 2 2 2 2 2 2 2 2 2 2 41 21" xfId="29509"/>
    <cellStyle name="Normal 2 2 2 2 2 2 2 2 2 2 41 22" xfId="29510"/>
    <cellStyle name="Normal 2 2 2 2 2 2 2 2 2 2 41 3" xfId="29511"/>
    <cellStyle name="Normal 2 2 2 2 2 2 2 2 2 2 41 4" xfId="29512"/>
    <cellStyle name="Normal 2 2 2 2 2 2 2 2 2 2 41 5" xfId="29513"/>
    <cellStyle name="Normal 2 2 2 2 2 2 2 2 2 2 41 6" xfId="29514"/>
    <cellStyle name="Normal 2 2 2 2 2 2 2 2 2 2 41 7" xfId="29515"/>
    <cellStyle name="Normal 2 2 2 2 2 2 2 2 2 2 41 8" xfId="29516"/>
    <cellStyle name="Normal 2 2 2 2 2 2 2 2 2 2 41 9" xfId="29517"/>
    <cellStyle name="Normal 2 2 2 2 2 2 2 2 2 2 42" xfId="29518"/>
    <cellStyle name="Normal 2 2 2 2 2 2 2 2 2 2 42 10" xfId="29519"/>
    <cellStyle name="Normal 2 2 2 2 2 2 2 2 2 2 42 11" xfId="29520"/>
    <cellStyle name="Normal 2 2 2 2 2 2 2 2 2 2 42 12" xfId="29521"/>
    <cellStyle name="Normal 2 2 2 2 2 2 2 2 2 2 42 13" xfId="29522"/>
    <cellStyle name="Normal 2 2 2 2 2 2 2 2 2 2 42 14" xfId="29523"/>
    <cellStyle name="Normal 2 2 2 2 2 2 2 2 2 2 42 15" xfId="29524"/>
    <cellStyle name="Normal 2 2 2 2 2 2 2 2 2 2 42 16" xfId="29525"/>
    <cellStyle name="Normal 2 2 2 2 2 2 2 2 2 2 42 17" xfId="29526"/>
    <cellStyle name="Normal 2 2 2 2 2 2 2 2 2 2 42 18" xfId="29527"/>
    <cellStyle name="Normal 2 2 2 2 2 2 2 2 2 2 42 19" xfId="29528"/>
    <cellStyle name="Normal 2 2 2 2 2 2 2 2 2 2 42 2" xfId="29529"/>
    <cellStyle name="Normal 2 2 2 2 2 2 2 2 2 2 42 20" xfId="29530"/>
    <cellStyle name="Normal 2 2 2 2 2 2 2 2 2 2 42 21" xfId="29531"/>
    <cellStyle name="Normal 2 2 2 2 2 2 2 2 2 2 42 22" xfId="29532"/>
    <cellStyle name="Normal 2 2 2 2 2 2 2 2 2 2 42 3" xfId="29533"/>
    <cellStyle name="Normal 2 2 2 2 2 2 2 2 2 2 42 4" xfId="29534"/>
    <cellStyle name="Normal 2 2 2 2 2 2 2 2 2 2 42 5" xfId="29535"/>
    <cellStyle name="Normal 2 2 2 2 2 2 2 2 2 2 42 6" xfId="29536"/>
    <cellStyle name="Normal 2 2 2 2 2 2 2 2 2 2 42 7" xfId="29537"/>
    <cellStyle name="Normal 2 2 2 2 2 2 2 2 2 2 42 8" xfId="29538"/>
    <cellStyle name="Normal 2 2 2 2 2 2 2 2 2 2 42 9" xfId="29539"/>
    <cellStyle name="Normal 2 2 2 2 2 2 2 2 2 2 43" xfId="29540"/>
    <cellStyle name="Normal 2 2 2 2 2 2 2 2 2 2 43 10" xfId="29541"/>
    <cellStyle name="Normal 2 2 2 2 2 2 2 2 2 2 43 11" xfId="29542"/>
    <cellStyle name="Normal 2 2 2 2 2 2 2 2 2 2 43 12" xfId="29543"/>
    <cellStyle name="Normal 2 2 2 2 2 2 2 2 2 2 43 13" xfId="29544"/>
    <cellStyle name="Normal 2 2 2 2 2 2 2 2 2 2 43 14" xfId="29545"/>
    <cellStyle name="Normal 2 2 2 2 2 2 2 2 2 2 43 15" xfId="29546"/>
    <cellStyle name="Normal 2 2 2 2 2 2 2 2 2 2 43 16" xfId="29547"/>
    <cellStyle name="Normal 2 2 2 2 2 2 2 2 2 2 43 17" xfId="29548"/>
    <cellStyle name="Normal 2 2 2 2 2 2 2 2 2 2 43 18" xfId="29549"/>
    <cellStyle name="Normal 2 2 2 2 2 2 2 2 2 2 43 19" xfId="29550"/>
    <cellStyle name="Normal 2 2 2 2 2 2 2 2 2 2 43 2" xfId="29551"/>
    <cellStyle name="Normal 2 2 2 2 2 2 2 2 2 2 43 20" xfId="29552"/>
    <cellStyle name="Normal 2 2 2 2 2 2 2 2 2 2 43 21" xfId="29553"/>
    <cellStyle name="Normal 2 2 2 2 2 2 2 2 2 2 43 22" xfId="29554"/>
    <cellStyle name="Normal 2 2 2 2 2 2 2 2 2 2 43 3" xfId="29555"/>
    <cellStyle name="Normal 2 2 2 2 2 2 2 2 2 2 43 4" xfId="29556"/>
    <cellStyle name="Normal 2 2 2 2 2 2 2 2 2 2 43 5" xfId="29557"/>
    <cellStyle name="Normal 2 2 2 2 2 2 2 2 2 2 43 6" xfId="29558"/>
    <cellStyle name="Normal 2 2 2 2 2 2 2 2 2 2 43 7" xfId="29559"/>
    <cellStyle name="Normal 2 2 2 2 2 2 2 2 2 2 43 8" xfId="29560"/>
    <cellStyle name="Normal 2 2 2 2 2 2 2 2 2 2 43 9" xfId="29561"/>
    <cellStyle name="Normal 2 2 2 2 2 2 2 2 2 2 44" xfId="29562"/>
    <cellStyle name="Normal 2 2 2 2 2 2 2 2 2 2 44 10" xfId="29563"/>
    <cellStyle name="Normal 2 2 2 2 2 2 2 2 2 2 44 11" xfId="29564"/>
    <cellStyle name="Normal 2 2 2 2 2 2 2 2 2 2 44 12" xfId="29565"/>
    <cellStyle name="Normal 2 2 2 2 2 2 2 2 2 2 44 13" xfId="29566"/>
    <cellStyle name="Normal 2 2 2 2 2 2 2 2 2 2 44 14" xfId="29567"/>
    <cellStyle name="Normal 2 2 2 2 2 2 2 2 2 2 44 15" xfId="29568"/>
    <cellStyle name="Normal 2 2 2 2 2 2 2 2 2 2 44 16" xfId="29569"/>
    <cellStyle name="Normal 2 2 2 2 2 2 2 2 2 2 44 17" xfId="29570"/>
    <cellStyle name="Normal 2 2 2 2 2 2 2 2 2 2 44 18" xfId="29571"/>
    <cellStyle name="Normal 2 2 2 2 2 2 2 2 2 2 44 19" xfId="29572"/>
    <cellStyle name="Normal 2 2 2 2 2 2 2 2 2 2 44 2" xfId="29573"/>
    <cellStyle name="Normal 2 2 2 2 2 2 2 2 2 2 44 20" xfId="29574"/>
    <cellStyle name="Normal 2 2 2 2 2 2 2 2 2 2 44 21" xfId="29575"/>
    <cellStyle name="Normal 2 2 2 2 2 2 2 2 2 2 44 22" xfId="29576"/>
    <cellStyle name="Normal 2 2 2 2 2 2 2 2 2 2 44 3" xfId="29577"/>
    <cellStyle name="Normal 2 2 2 2 2 2 2 2 2 2 44 4" xfId="29578"/>
    <cellStyle name="Normal 2 2 2 2 2 2 2 2 2 2 44 5" xfId="29579"/>
    <cellStyle name="Normal 2 2 2 2 2 2 2 2 2 2 44 6" xfId="29580"/>
    <cellStyle name="Normal 2 2 2 2 2 2 2 2 2 2 44 7" xfId="29581"/>
    <cellStyle name="Normal 2 2 2 2 2 2 2 2 2 2 44 8" xfId="29582"/>
    <cellStyle name="Normal 2 2 2 2 2 2 2 2 2 2 44 9" xfId="29583"/>
    <cellStyle name="Normal 2 2 2 2 2 2 2 2 2 2 45" xfId="29584"/>
    <cellStyle name="Normal 2 2 2 2 2 2 2 2 2 2 45 10" xfId="29585"/>
    <cellStyle name="Normal 2 2 2 2 2 2 2 2 2 2 45 11" xfId="29586"/>
    <cellStyle name="Normal 2 2 2 2 2 2 2 2 2 2 45 12" xfId="29587"/>
    <cellStyle name="Normal 2 2 2 2 2 2 2 2 2 2 45 13" xfId="29588"/>
    <cellStyle name="Normal 2 2 2 2 2 2 2 2 2 2 45 14" xfId="29589"/>
    <cellStyle name="Normal 2 2 2 2 2 2 2 2 2 2 45 15" xfId="29590"/>
    <cellStyle name="Normal 2 2 2 2 2 2 2 2 2 2 45 16" xfId="29591"/>
    <cellStyle name="Normal 2 2 2 2 2 2 2 2 2 2 45 17" xfId="29592"/>
    <cellStyle name="Normal 2 2 2 2 2 2 2 2 2 2 45 18" xfId="29593"/>
    <cellStyle name="Normal 2 2 2 2 2 2 2 2 2 2 45 19" xfId="29594"/>
    <cellStyle name="Normal 2 2 2 2 2 2 2 2 2 2 45 2" xfId="29595"/>
    <cellStyle name="Normal 2 2 2 2 2 2 2 2 2 2 45 20" xfId="29596"/>
    <cellStyle name="Normal 2 2 2 2 2 2 2 2 2 2 45 21" xfId="29597"/>
    <cellStyle name="Normal 2 2 2 2 2 2 2 2 2 2 45 22" xfId="29598"/>
    <cellStyle name="Normal 2 2 2 2 2 2 2 2 2 2 45 3" xfId="29599"/>
    <cellStyle name="Normal 2 2 2 2 2 2 2 2 2 2 45 4" xfId="29600"/>
    <cellStyle name="Normal 2 2 2 2 2 2 2 2 2 2 45 5" xfId="29601"/>
    <cellStyle name="Normal 2 2 2 2 2 2 2 2 2 2 45 6" xfId="29602"/>
    <cellStyle name="Normal 2 2 2 2 2 2 2 2 2 2 45 7" xfId="29603"/>
    <cellStyle name="Normal 2 2 2 2 2 2 2 2 2 2 45 8" xfId="29604"/>
    <cellStyle name="Normal 2 2 2 2 2 2 2 2 2 2 45 9" xfId="29605"/>
    <cellStyle name="Normal 2 2 2 2 2 2 2 2 2 2 46" xfId="29606"/>
    <cellStyle name="Normal 2 2 2 2 2 2 2 2 2 2 46 10" xfId="29607"/>
    <cellStyle name="Normal 2 2 2 2 2 2 2 2 2 2 46 11" xfId="29608"/>
    <cellStyle name="Normal 2 2 2 2 2 2 2 2 2 2 46 12" xfId="29609"/>
    <cellStyle name="Normal 2 2 2 2 2 2 2 2 2 2 46 13" xfId="29610"/>
    <cellStyle name="Normal 2 2 2 2 2 2 2 2 2 2 46 14" xfId="29611"/>
    <cellStyle name="Normal 2 2 2 2 2 2 2 2 2 2 46 15" xfId="29612"/>
    <cellStyle name="Normal 2 2 2 2 2 2 2 2 2 2 46 16" xfId="29613"/>
    <cellStyle name="Normal 2 2 2 2 2 2 2 2 2 2 46 17" xfId="29614"/>
    <cellStyle name="Normal 2 2 2 2 2 2 2 2 2 2 46 18" xfId="29615"/>
    <cellStyle name="Normal 2 2 2 2 2 2 2 2 2 2 46 19" xfId="29616"/>
    <cellStyle name="Normal 2 2 2 2 2 2 2 2 2 2 46 2" xfId="29617"/>
    <cellStyle name="Normal 2 2 2 2 2 2 2 2 2 2 46 20" xfId="29618"/>
    <cellStyle name="Normal 2 2 2 2 2 2 2 2 2 2 46 21" xfId="29619"/>
    <cellStyle name="Normal 2 2 2 2 2 2 2 2 2 2 46 22" xfId="29620"/>
    <cellStyle name="Normal 2 2 2 2 2 2 2 2 2 2 46 3" xfId="29621"/>
    <cellStyle name="Normal 2 2 2 2 2 2 2 2 2 2 46 4" xfId="29622"/>
    <cellStyle name="Normal 2 2 2 2 2 2 2 2 2 2 46 5" xfId="29623"/>
    <cellStyle name="Normal 2 2 2 2 2 2 2 2 2 2 46 6" xfId="29624"/>
    <cellStyle name="Normal 2 2 2 2 2 2 2 2 2 2 46 7" xfId="29625"/>
    <cellStyle name="Normal 2 2 2 2 2 2 2 2 2 2 46 8" xfId="29626"/>
    <cellStyle name="Normal 2 2 2 2 2 2 2 2 2 2 46 9" xfId="29627"/>
    <cellStyle name="Normal 2 2 2 2 2 2 2 2 2 2 47" xfId="29628"/>
    <cellStyle name="Normal 2 2 2 2 2 2 2 2 2 2 47 10" xfId="29629"/>
    <cellStyle name="Normal 2 2 2 2 2 2 2 2 2 2 47 11" xfId="29630"/>
    <cellStyle name="Normal 2 2 2 2 2 2 2 2 2 2 47 12" xfId="29631"/>
    <cellStyle name="Normal 2 2 2 2 2 2 2 2 2 2 47 13" xfId="29632"/>
    <cellStyle name="Normal 2 2 2 2 2 2 2 2 2 2 47 14" xfId="29633"/>
    <cellStyle name="Normal 2 2 2 2 2 2 2 2 2 2 47 15" xfId="29634"/>
    <cellStyle name="Normal 2 2 2 2 2 2 2 2 2 2 47 16" xfId="29635"/>
    <cellStyle name="Normal 2 2 2 2 2 2 2 2 2 2 47 17" xfId="29636"/>
    <cellStyle name="Normal 2 2 2 2 2 2 2 2 2 2 47 18" xfId="29637"/>
    <cellStyle name="Normal 2 2 2 2 2 2 2 2 2 2 47 19" xfId="29638"/>
    <cellStyle name="Normal 2 2 2 2 2 2 2 2 2 2 47 2" xfId="29639"/>
    <cellStyle name="Normal 2 2 2 2 2 2 2 2 2 2 47 20" xfId="29640"/>
    <cellStyle name="Normal 2 2 2 2 2 2 2 2 2 2 47 21" xfId="29641"/>
    <cellStyle name="Normal 2 2 2 2 2 2 2 2 2 2 47 22" xfId="29642"/>
    <cellStyle name="Normal 2 2 2 2 2 2 2 2 2 2 47 3" xfId="29643"/>
    <cellStyle name="Normal 2 2 2 2 2 2 2 2 2 2 47 4" xfId="29644"/>
    <cellStyle name="Normal 2 2 2 2 2 2 2 2 2 2 47 5" xfId="29645"/>
    <cellStyle name="Normal 2 2 2 2 2 2 2 2 2 2 47 6" xfId="29646"/>
    <cellStyle name="Normal 2 2 2 2 2 2 2 2 2 2 47 7" xfId="29647"/>
    <cellStyle name="Normal 2 2 2 2 2 2 2 2 2 2 47 8" xfId="29648"/>
    <cellStyle name="Normal 2 2 2 2 2 2 2 2 2 2 47 9" xfId="29649"/>
    <cellStyle name="Normal 2 2 2 2 2 2 2 2 2 2 48" xfId="29650"/>
    <cellStyle name="Normal 2 2 2 2 2 2 2 2 2 2 48 10" xfId="29651"/>
    <cellStyle name="Normal 2 2 2 2 2 2 2 2 2 2 48 11" xfId="29652"/>
    <cellStyle name="Normal 2 2 2 2 2 2 2 2 2 2 48 12" xfId="29653"/>
    <cellStyle name="Normal 2 2 2 2 2 2 2 2 2 2 48 13" xfId="29654"/>
    <cellStyle name="Normal 2 2 2 2 2 2 2 2 2 2 48 14" xfId="29655"/>
    <cellStyle name="Normal 2 2 2 2 2 2 2 2 2 2 48 15" xfId="29656"/>
    <cellStyle name="Normal 2 2 2 2 2 2 2 2 2 2 48 16" xfId="29657"/>
    <cellStyle name="Normal 2 2 2 2 2 2 2 2 2 2 48 17" xfId="29658"/>
    <cellStyle name="Normal 2 2 2 2 2 2 2 2 2 2 48 18" xfId="29659"/>
    <cellStyle name="Normal 2 2 2 2 2 2 2 2 2 2 48 19" xfId="29660"/>
    <cellStyle name="Normal 2 2 2 2 2 2 2 2 2 2 48 2" xfId="29661"/>
    <cellStyle name="Normal 2 2 2 2 2 2 2 2 2 2 48 20" xfId="29662"/>
    <cellStyle name="Normal 2 2 2 2 2 2 2 2 2 2 48 21" xfId="29663"/>
    <cellStyle name="Normal 2 2 2 2 2 2 2 2 2 2 48 22" xfId="29664"/>
    <cellStyle name="Normal 2 2 2 2 2 2 2 2 2 2 48 3" xfId="29665"/>
    <cellStyle name="Normal 2 2 2 2 2 2 2 2 2 2 48 4" xfId="29666"/>
    <cellStyle name="Normal 2 2 2 2 2 2 2 2 2 2 48 5" xfId="29667"/>
    <cellStyle name="Normal 2 2 2 2 2 2 2 2 2 2 48 6" xfId="29668"/>
    <cellStyle name="Normal 2 2 2 2 2 2 2 2 2 2 48 7" xfId="29669"/>
    <cellStyle name="Normal 2 2 2 2 2 2 2 2 2 2 48 8" xfId="29670"/>
    <cellStyle name="Normal 2 2 2 2 2 2 2 2 2 2 48 9" xfId="29671"/>
    <cellStyle name="Normal 2 2 2 2 2 2 2 2 2 2 49" xfId="29672"/>
    <cellStyle name="Normal 2 2 2 2 2 2 2 2 2 2 49 10" xfId="29673"/>
    <cellStyle name="Normal 2 2 2 2 2 2 2 2 2 2 49 11" xfId="29674"/>
    <cellStyle name="Normal 2 2 2 2 2 2 2 2 2 2 49 12" xfId="29675"/>
    <cellStyle name="Normal 2 2 2 2 2 2 2 2 2 2 49 13" xfId="29676"/>
    <cellStyle name="Normal 2 2 2 2 2 2 2 2 2 2 49 14" xfId="29677"/>
    <cellStyle name="Normal 2 2 2 2 2 2 2 2 2 2 49 15" xfId="29678"/>
    <cellStyle name="Normal 2 2 2 2 2 2 2 2 2 2 49 16" xfId="29679"/>
    <cellStyle name="Normal 2 2 2 2 2 2 2 2 2 2 49 17" xfId="29680"/>
    <cellStyle name="Normal 2 2 2 2 2 2 2 2 2 2 49 18" xfId="29681"/>
    <cellStyle name="Normal 2 2 2 2 2 2 2 2 2 2 49 19" xfId="29682"/>
    <cellStyle name="Normal 2 2 2 2 2 2 2 2 2 2 49 2" xfId="29683"/>
    <cellStyle name="Normal 2 2 2 2 2 2 2 2 2 2 49 20" xfId="29684"/>
    <cellStyle name="Normal 2 2 2 2 2 2 2 2 2 2 49 21" xfId="29685"/>
    <cellStyle name="Normal 2 2 2 2 2 2 2 2 2 2 49 22" xfId="29686"/>
    <cellStyle name="Normal 2 2 2 2 2 2 2 2 2 2 49 3" xfId="29687"/>
    <cellStyle name="Normal 2 2 2 2 2 2 2 2 2 2 49 4" xfId="29688"/>
    <cellStyle name="Normal 2 2 2 2 2 2 2 2 2 2 49 5" xfId="29689"/>
    <cellStyle name="Normal 2 2 2 2 2 2 2 2 2 2 49 6" xfId="29690"/>
    <cellStyle name="Normal 2 2 2 2 2 2 2 2 2 2 49 7" xfId="29691"/>
    <cellStyle name="Normal 2 2 2 2 2 2 2 2 2 2 49 8" xfId="29692"/>
    <cellStyle name="Normal 2 2 2 2 2 2 2 2 2 2 49 9" xfId="29693"/>
    <cellStyle name="Normal 2 2 2 2 2 2 2 2 2 2 5" xfId="29694"/>
    <cellStyle name="Normal 2 2 2 2 2 2 2 2 2 2 5 10" xfId="29695"/>
    <cellStyle name="Normal 2 2 2 2 2 2 2 2 2 2 5 11" xfId="29696"/>
    <cellStyle name="Normal 2 2 2 2 2 2 2 2 2 2 5 12" xfId="29697"/>
    <cellStyle name="Normal 2 2 2 2 2 2 2 2 2 2 5 13" xfId="29698"/>
    <cellStyle name="Normal 2 2 2 2 2 2 2 2 2 2 5 14" xfId="29699"/>
    <cellStyle name="Normal 2 2 2 2 2 2 2 2 2 2 5 15" xfId="29700"/>
    <cellStyle name="Normal 2 2 2 2 2 2 2 2 2 2 5 16" xfId="29701"/>
    <cellStyle name="Normal 2 2 2 2 2 2 2 2 2 2 5 17" xfId="29702"/>
    <cellStyle name="Normal 2 2 2 2 2 2 2 2 2 2 5 18" xfId="29703"/>
    <cellStyle name="Normal 2 2 2 2 2 2 2 2 2 2 5 19" xfId="29704"/>
    <cellStyle name="Normal 2 2 2 2 2 2 2 2 2 2 5 2" xfId="29705"/>
    <cellStyle name="Normal 2 2 2 2 2 2 2 2 2 2 5 20" xfId="29706"/>
    <cellStyle name="Normal 2 2 2 2 2 2 2 2 2 2 5 21" xfId="29707"/>
    <cellStyle name="Normal 2 2 2 2 2 2 2 2 2 2 5 22" xfId="29708"/>
    <cellStyle name="Normal 2 2 2 2 2 2 2 2 2 2 5 3" xfId="29709"/>
    <cellStyle name="Normal 2 2 2 2 2 2 2 2 2 2 5 4" xfId="29710"/>
    <cellStyle name="Normal 2 2 2 2 2 2 2 2 2 2 5 5" xfId="29711"/>
    <cellStyle name="Normal 2 2 2 2 2 2 2 2 2 2 5 6" xfId="29712"/>
    <cellStyle name="Normal 2 2 2 2 2 2 2 2 2 2 5 7" xfId="29713"/>
    <cellStyle name="Normal 2 2 2 2 2 2 2 2 2 2 5 8" xfId="29714"/>
    <cellStyle name="Normal 2 2 2 2 2 2 2 2 2 2 5 9" xfId="29715"/>
    <cellStyle name="Normal 2 2 2 2 2 2 2 2 2 2 50" xfId="29716"/>
    <cellStyle name="Normal 2 2 2 2 2 2 2 2 2 2 50 10" xfId="29717"/>
    <cellStyle name="Normal 2 2 2 2 2 2 2 2 2 2 50 11" xfId="29718"/>
    <cellStyle name="Normal 2 2 2 2 2 2 2 2 2 2 50 12" xfId="29719"/>
    <cellStyle name="Normal 2 2 2 2 2 2 2 2 2 2 50 13" xfId="29720"/>
    <cellStyle name="Normal 2 2 2 2 2 2 2 2 2 2 50 14" xfId="29721"/>
    <cellStyle name="Normal 2 2 2 2 2 2 2 2 2 2 50 15" xfId="29722"/>
    <cellStyle name="Normal 2 2 2 2 2 2 2 2 2 2 50 16" xfId="29723"/>
    <cellStyle name="Normal 2 2 2 2 2 2 2 2 2 2 50 17" xfId="29724"/>
    <cellStyle name="Normal 2 2 2 2 2 2 2 2 2 2 50 18" xfId="29725"/>
    <cellStyle name="Normal 2 2 2 2 2 2 2 2 2 2 50 19" xfId="29726"/>
    <cellStyle name="Normal 2 2 2 2 2 2 2 2 2 2 50 2" xfId="29727"/>
    <cellStyle name="Normal 2 2 2 2 2 2 2 2 2 2 50 20" xfId="29728"/>
    <cellStyle name="Normal 2 2 2 2 2 2 2 2 2 2 50 21" xfId="29729"/>
    <cellStyle name="Normal 2 2 2 2 2 2 2 2 2 2 50 22" xfId="29730"/>
    <cellStyle name="Normal 2 2 2 2 2 2 2 2 2 2 50 3" xfId="29731"/>
    <cellStyle name="Normal 2 2 2 2 2 2 2 2 2 2 50 4" xfId="29732"/>
    <cellStyle name="Normal 2 2 2 2 2 2 2 2 2 2 50 5" xfId="29733"/>
    <cellStyle name="Normal 2 2 2 2 2 2 2 2 2 2 50 6" xfId="29734"/>
    <cellStyle name="Normal 2 2 2 2 2 2 2 2 2 2 50 7" xfId="29735"/>
    <cellStyle name="Normal 2 2 2 2 2 2 2 2 2 2 50 8" xfId="29736"/>
    <cellStyle name="Normal 2 2 2 2 2 2 2 2 2 2 50 9" xfId="29737"/>
    <cellStyle name="Normal 2 2 2 2 2 2 2 2 2 2 51" xfId="29738"/>
    <cellStyle name="Normal 2 2 2 2 2 2 2 2 2 2 51 2" xfId="29739"/>
    <cellStyle name="Normal 2 2 2 2 2 2 2 2 2 2 51 2 10" xfId="29740"/>
    <cellStyle name="Normal 2 2 2 2 2 2 2 2 2 2 51 2 11" xfId="29741"/>
    <cellStyle name="Normal 2 2 2 2 2 2 2 2 2 2 51 2 12" xfId="29742"/>
    <cellStyle name="Normal 2 2 2 2 2 2 2 2 2 2 51 2 13" xfId="29743"/>
    <cellStyle name="Normal 2 2 2 2 2 2 2 2 2 2 51 2 14" xfId="29744"/>
    <cellStyle name="Normal 2 2 2 2 2 2 2 2 2 2 51 2 15" xfId="29745"/>
    <cellStyle name="Normal 2 2 2 2 2 2 2 2 2 2 51 2 16" xfId="29746"/>
    <cellStyle name="Normal 2 2 2 2 2 2 2 2 2 2 51 2 17" xfId="29747"/>
    <cellStyle name="Normal 2 2 2 2 2 2 2 2 2 2 51 2 18" xfId="29748"/>
    <cellStyle name="Normal 2 2 2 2 2 2 2 2 2 2 51 2 19" xfId="29749"/>
    <cellStyle name="Normal 2 2 2 2 2 2 2 2 2 2 51 2 2" xfId="29750"/>
    <cellStyle name="Normal 2 2 2 2 2 2 2 2 2 2 51 2 20" xfId="29751"/>
    <cellStyle name="Normal 2 2 2 2 2 2 2 2 2 2 51 2 21" xfId="29752"/>
    <cellStyle name="Normal 2 2 2 2 2 2 2 2 2 2 51 2 22" xfId="29753"/>
    <cellStyle name="Normal 2 2 2 2 2 2 2 2 2 2 51 2 3" xfId="29754"/>
    <cellStyle name="Normal 2 2 2 2 2 2 2 2 2 2 51 2 4" xfId="29755"/>
    <cellStyle name="Normal 2 2 2 2 2 2 2 2 2 2 51 2 5" xfId="29756"/>
    <cellStyle name="Normal 2 2 2 2 2 2 2 2 2 2 51 2 6" xfId="29757"/>
    <cellStyle name="Normal 2 2 2 2 2 2 2 2 2 2 51 2 7" xfId="29758"/>
    <cellStyle name="Normal 2 2 2 2 2 2 2 2 2 2 51 2 8" xfId="29759"/>
    <cellStyle name="Normal 2 2 2 2 2 2 2 2 2 2 51 2 9" xfId="29760"/>
    <cellStyle name="Normal 2 2 2 2 2 2 2 2 2 2 51 3" xfId="29761"/>
    <cellStyle name="Normal 2 2 2 2 2 2 2 2 2 2 51 3 10" xfId="29762"/>
    <cellStyle name="Normal 2 2 2 2 2 2 2 2 2 2 51 3 11" xfId="29763"/>
    <cellStyle name="Normal 2 2 2 2 2 2 2 2 2 2 51 3 12" xfId="29764"/>
    <cellStyle name="Normal 2 2 2 2 2 2 2 2 2 2 51 3 13" xfId="29765"/>
    <cellStyle name="Normal 2 2 2 2 2 2 2 2 2 2 51 3 14" xfId="29766"/>
    <cellStyle name="Normal 2 2 2 2 2 2 2 2 2 2 51 3 15" xfId="29767"/>
    <cellStyle name="Normal 2 2 2 2 2 2 2 2 2 2 51 3 16" xfId="29768"/>
    <cellStyle name="Normal 2 2 2 2 2 2 2 2 2 2 51 3 17" xfId="29769"/>
    <cellStyle name="Normal 2 2 2 2 2 2 2 2 2 2 51 3 18" xfId="29770"/>
    <cellStyle name="Normal 2 2 2 2 2 2 2 2 2 2 51 3 19" xfId="29771"/>
    <cellStyle name="Normal 2 2 2 2 2 2 2 2 2 2 51 3 2" xfId="29772"/>
    <cellStyle name="Normal 2 2 2 2 2 2 2 2 2 2 51 3 20" xfId="29773"/>
    <cellStyle name="Normal 2 2 2 2 2 2 2 2 2 2 51 3 21" xfId="29774"/>
    <cellStyle name="Normal 2 2 2 2 2 2 2 2 2 2 51 3 22" xfId="29775"/>
    <cellStyle name="Normal 2 2 2 2 2 2 2 2 2 2 51 3 3" xfId="29776"/>
    <cellStyle name="Normal 2 2 2 2 2 2 2 2 2 2 51 3 4" xfId="29777"/>
    <cellStyle name="Normal 2 2 2 2 2 2 2 2 2 2 51 3 5" xfId="29778"/>
    <cellStyle name="Normal 2 2 2 2 2 2 2 2 2 2 51 3 6" xfId="29779"/>
    <cellStyle name="Normal 2 2 2 2 2 2 2 2 2 2 51 3 7" xfId="29780"/>
    <cellStyle name="Normal 2 2 2 2 2 2 2 2 2 2 51 3 8" xfId="29781"/>
    <cellStyle name="Normal 2 2 2 2 2 2 2 2 2 2 51 3 9" xfId="29782"/>
    <cellStyle name="Normal 2 2 2 2 2 2 2 2 2 2 52" xfId="29783"/>
    <cellStyle name="Normal 2 2 2 2 2 2 2 2 2 2 52 2" xfId="29784"/>
    <cellStyle name="Normal 2 2 2 2 2 2 2 2 2 2 53" xfId="29785"/>
    <cellStyle name="Normal 2 2 2 2 2 2 2 2 2 2 54" xfId="29786"/>
    <cellStyle name="Normal 2 2 2 2 2 2 2 2 2 2 55" xfId="29787"/>
    <cellStyle name="Normal 2 2 2 2 2 2 2 2 2 2 56" xfId="29788"/>
    <cellStyle name="Normal 2 2 2 2 2 2 2 2 2 2 57" xfId="29789"/>
    <cellStyle name="Normal 2 2 2 2 2 2 2 2 2 2 58" xfId="29790"/>
    <cellStyle name="Normal 2 2 2 2 2 2 2 2 2 2 59" xfId="29791"/>
    <cellStyle name="Normal 2 2 2 2 2 2 2 2 2 2 6" xfId="29792"/>
    <cellStyle name="Normal 2 2 2 2 2 2 2 2 2 2 6 10" xfId="29793"/>
    <cellStyle name="Normal 2 2 2 2 2 2 2 2 2 2 6 11" xfId="29794"/>
    <cellStyle name="Normal 2 2 2 2 2 2 2 2 2 2 6 12" xfId="29795"/>
    <cellStyle name="Normal 2 2 2 2 2 2 2 2 2 2 6 13" xfId="29796"/>
    <cellStyle name="Normal 2 2 2 2 2 2 2 2 2 2 6 14" xfId="29797"/>
    <cellStyle name="Normal 2 2 2 2 2 2 2 2 2 2 6 15" xfId="29798"/>
    <cellStyle name="Normal 2 2 2 2 2 2 2 2 2 2 6 16" xfId="29799"/>
    <cellStyle name="Normal 2 2 2 2 2 2 2 2 2 2 6 17" xfId="29800"/>
    <cellStyle name="Normal 2 2 2 2 2 2 2 2 2 2 6 18" xfId="29801"/>
    <cellStyle name="Normal 2 2 2 2 2 2 2 2 2 2 6 19" xfId="29802"/>
    <cellStyle name="Normal 2 2 2 2 2 2 2 2 2 2 6 2" xfId="29803"/>
    <cellStyle name="Normal 2 2 2 2 2 2 2 2 2 2 6 20" xfId="29804"/>
    <cellStyle name="Normal 2 2 2 2 2 2 2 2 2 2 6 21" xfId="29805"/>
    <cellStyle name="Normal 2 2 2 2 2 2 2 2 2 2 6 22" xfId="29806"/>
    <cellStyle name="Normal 2 2 2 2 2 2 2 2 2 2 6 3" xfId="29807"/>
    <cellStyle name="Normal 2 2 2 2 2 2 2 2 2 2 6 4" xfId="29808"/>
    <cellStyle name="Normal 2 2 2 2 2 2 2 2 2 2 6 5" xfId="29809"/>
    <cellStyle name="Normal 2 2 2 2 2 2 2 2 2 2 6 6" xfId="29810"/>
    <cellStyle name="Normal 2 2 2 2 2 2 2 2 2 2 6 7" xfId="29811"/>
    <cellStyle name="Normal 2 2 2 2 2 2 2 2 2 2 6 8" xfId="29812"/>
    <cellStyle name="Normal 2 2 2 2 2 2 2 2 2 2 6 9" xfId="29813"/>
    <cellStyle name="Normal 2 2 2 2 2 2 2 2 2 2 60" xfId="29814"/>
    <cellStyle name="Normal 2 2 2 2 2 2 2 2 2 2 61" xfId="29815"/>
    <cellStyle name="Normal 2 2 2 2 2 2 2 2 2 2 62" xfId="29816"/>
    <cellStyle name="Normal 2 2 2 2 2 2 2 2 2 2 63" xfId="29817"/>
    <cellStyle name="Normal 2 2 2 2 2 2 2 2 2 2 64" xfId="29818"/>
    <cellStyle name="Normal 2 2 2 2 2 2 2 2 2 2 65" xfId="29819"/>
    <cellStyle name="Normal 2 2 2 2 2 2 2 2 2 2 66" xfId="29820"/>
    <cellStyle name="Normal 2 2 2 2 2 2 2 2 2 2 67" xfId="29821"/>
    <cellStyle name="Normal 2 2 2 2 2 2 2 2 2 2 68" xfId="29822"/>
    <cellStyle name="Normal 2 2 2 2 2 2 2 2 2 2 69" xfId="29823"/>
    <cellStyle name="Normal 2 2 2 2 2 2 2 2 2 2 7" xfId="29824"/>
    <cellStyle name="Normal 2 2 2 2 2 2 2 2 2 2 7 10" xfId="29825"/>
    <cellStyle name="Normal 2 2 2 2 2 2 2 2 2 2 7 11" xfId="29826"/>
    <cellStyle name="Normal 2 2 2 2 2 2 2 2 2 2 7 12" xfId="29827"/>
    <cellStyle name="Normal 2 2 2 2 2 2 2 2 2 2 7 13" xfId="29828"/>
    <cellStyle name="Normal 2 2 2 2 2 2 2 2 2 2 7 14" xfId="29829"/>
    <cellStyle name="Normal 2 2 2 2 2 2 2 2 2 2 7 15" xfId="29830"/>
    <cellStyle name="Normal 2 2 2 2 2 2 2 2 2 2 7 16" xfId="29831"/>
    <cellStyle name="Normal 2 2 2 2 2 2 2 2 2 2 7 17" xfId="29832"/>
    <cellStyle name="Normal 2 2 2 2 2 2 2 2 2 2 7 18" xfId="29833"/>
    <cellStyle name="Normal 2 2 2 2 2 2 2 2 2 2 7 19" xfId="29834"/>
    <cellStyle name="Normal 2 2 2 2 2 2 2 2 2 2 7 2" xfId="29835"/>
    <cellStyle name="Normal 2 2 2 2 2 2 2 2 2 2 7 20" xfId="29836"/>
    <cellStyle name="Normal 2 2 2 2 2 2 2 2 2 2 7 21" xfId="29837"/>
    <cellStyle name="Normal 2 2 2 2 2 2 2 2 2 2 7 22" xfId="29838"/>
    <cellStyle name="Normal 2 2 2 2 2 2 2 2 2 2 7 3" xfId="29839"/>
    <cellStyle name="Normal 2 2 2 2 2 2 2 2 2 2 7 4" xfId="29840"/>
    <cellStyle name="Normal 2 2 2 2 2 2 2 2 2 2 7 5" xfId="29841"/>
    <cellStyle name="Normal 2 2 2 2 2 2 2 2 2 2 7 6" xfId="29842"/>
    <cellStyle name="Normal 2 2 2 2 2 2 2 2 2 2 7 7" xfId="29843"/>
    <cellStyle name="Normal 2 2 2 2 2 2 2 2 2 2 7 8" xfId="29844"/>
    <cellStyle name="Normal 2 2 2 2 2 2 2 2 2 2 7 9" xfId="29845"/>
    <cellStyle name="Normal 2 2 2 2 2 2 2 2 2 2 70" xfId="29846"/>
    <cellStyle name="Normal 2 2 2 2 2 2 2 2 2 2 71" xfId="29847"/>
    <cellStyle name="Normal 2 2 2 2 2 2 2 2 2 2 72" xfId="29848"/>
    <cellStyle name="Normal 2 2 2 2 2 2 2 2 2 2 73" xfId="29849"/>
    <cellStyle name="Normal 2 2 2 2 2 2 2 2 2 2 8" xfId="29850"/>
    <cellStyle name="Normal 2 2 2 2 2 2 2 2 2 2 8 10" xfId="29851"/>
    <cellStyle name="Normal 2 2 2 2 2 2 2 2 2 2 8 11" xfId="29852"/>
    <cellStyle name="Normal 2 2 2 2 2 2 2 2 2 2 8 12" xfId="29853"/>
    <cellStyle name="Normal 2 2 2 2 2 2 2 2 2 2 8 13" xfId="29854"/>
    <cellStyle name="Normal 2 2 2 2 2 2 2 2 2 2 8 14" xfId="29855"/>
    <cellStyle name="Normal 2 2 2 2 2 2 2 2 2 2 8 15" xfId="29856"/>
    <cellStyle name="Normal 2 2 2 2 2 2 2 2 2 2 8 16" xfId="29857"/>
    <cellStyle name="Normal 2 2 2 2 2 2 2 2 2 2 8 17" xfId="29858"/>
    <cellStyle name="Normal 2 2 2 2 2 2 2 2 2 2 8 18" xfId="29859"/>
    <cellStyle name="Normal 2 2 2 2 2 2 2 2 2 2 8 19" xfId="29860"/>
    <cellStyle name="Normal 2 2 2 2 2 2 2 2 2 2 8 2" xfId="29861"/>
    <cellStyle name="Normal 2 2 2 2 2 2 2 2 2 2 8 20" xfId="29862"/>
    <cellStyle name="Normal 2 2 2 2 2 2 2 2 2 2 8 21" xfId="29863"/>
    <cellStyle name="Normal 2 2 2 2 2 2 2 2 2 2 8 22" xfId="29864"/>
    <cellStyle name="Normal 2 2 2 2 2 2 2 2 2 2 8 3" xfId="29865"/>
    <cellStyle name="Normal 2 2 2 2 2 2 2 2 2 2 8 4" xfId="29866"/>
    <cellStyle name="Normal 2 2 2 2 2 2 2 2 2 2 8 5" xfId="29867"/>
    <cellStyle name="Normal 2 2 2 2 2 2 2 2 2 2 8 6" xfId="29868"/>
    <cellStyle name="Normal 2 2 2 2 2 2 2 2 2 2 8 7" xfId="29869"/>
    <cellStyle name="Normal 2 2 2 2 2 2 2 2 2 2 8 8" xfId="29870"/>
    <cellStyle name="Normal 2 2 2 2 2 2 2 2 2 2 8 9" xfId="29871"/>
    <cellStyle name="Normal 2 2 2 2 2 2 2 2 2 2 9" xfId="29872"/>
    <cellStyle name="Normal 2 2 2 2 2 2 2 2 2 2 9 10" xfId="29873"/>
    <cellStyle name="Normal 2 2 2 2 2 2 2 2 2 2 9 11" xfId="29874"/>
    <cellStyle name="Normal 2 2 2 2 2 2 2 2 2 2 9 12" xfId="29875"/>
    <cellStyle name="Normal 2 2 2 2 2 2 2 2 2 2 9 13" xfId="29876"/>
    <cellStyle name="Normal 2 2 2 2 2 2 2 2 2 2 9 14" xfId="29877"/>
    <cellStyle name="Normal 2 2 2 2 2 2 2 2 2 2 9 15" xfId="29878"/>
    <cellStyle name="Normal 2 2 2 2 2 2 2 2 2 2 9 16" xfId="29879"/>
    <cellStyle name="Normal 2 2 2 2 2 2 2 2 2 2 9 17" xfId="29880"/>
    <cellStyle name="Normal 2 2 2 2 2 2 2 2 2 2 9 18" xfId="29881"/>
    <cellStyle name="Normal 2 2 2 2 2 2 2 2 2 2 9 19" xfId="29882"/>
    <cellStyle name="Normal 2 2 2 2 2 2 2 2 2 2 9 2" xfId="29883"/>
    <cellStyle name="Normal 2 2 2 2 2 2 2 2 2 2 9 20" xfId="29884"/>
    <cellStyle name="Normal 2 2 2 2 2 2 2 2 2 2 9 21" xfId="29885"/>
    <cellStyle name="Normal 2 2 2 2 2 2 2 2 2 2 9 22" xfId="29886"/>
    <cellStyle name="Normal 2 2 2 2 2 2 2 2 2 2 9 3" xfId="29887"/>
    <cellStyle name="Normal 2 2 2 2 2 2 2 2 2 2 9 4" xfId="29888"/>
    <cellStyle name="Normal 2 2 2 2 2 2 2 2 2 2 9 5" xfId="29889"/>
    <cellStyle name="Normal 2 2 2 2 2 2 2 2 2 2 9 6" xfId="29890"/>
    <cellStyle name="Normal 2 2 2 2 2 2 2 2 2 2 9 7" xfId="29891"/>
    <cellStyle name="Normal 2 2 2 2 2 2 2 2 2 2 9 8" xfId="29892"/>
    <cellStyle name="Normal 2 2 2 2 2 2 2 2 2 2 9 9" xfId="29893"/>
    <cellStyle name="Normal 2 2 2 2 2 2 2 2 2 20" xfId="29894"/>
    <cellStyle name="Normal 2 2 2 2 2 2 2 2 2 21" xfId="29895"/>
    <cellStyle name="Normal 2 2 2 2 2 2 2 2 2 22" xfId="29896"/>
    <cellStyle name="Normal 2 2 2 2 2 2 2 2 2 23" xfId="29897"/>
    <cellStyle name="Normal 2 2 2 2 2 2 2 2 2 24" xfId="29898"/>
    <cellStyle name="Normal 2 2 2 2 2 2 2 2 2 25" xfId="29899"/>
    <cellStyle name="Normal 2 2 2 2 2 2 2 2 2 26" xfId="29900"/>
    <cellStyle name="Normal 2 2 2 2 2 2 2 2 2 27" xfId="29901"/>
    <cellStyle name="Normal 2 2 2 2 2 2 2 2 2 28" xfId="29902"/>
    <cellStyle name="Normal 2 2 2 2 2 2 2 2 2 29" xfId="29903"/>
    <cellStyle name="Normal 2 2 2 2 2 2 2 2 2 3" xfId="29904"/>
    <cellStyle name="Normal 2 2 2 2 2 2 2 2 2 30" xfId="29905"/>
    <cellStyle name="Normal 2 2 2 2 2 2 2 2 2 31" xfId="29906"/>
    <cellStyle name="Normal 2 2 2 2 2 2 2 2 2 32" xfId="29907"/>
    <cellStyle name="Normal 2 2 2 2 2 2 2 2 2 32 10" xfId="29908"/>
    <cellStyle name="Normal 2 2 2 2 2 2 2 2 2 32 11" xfId="29909"/>
    <cellStyle name="Normal 2 2 2 2 2 2 2 2 2 32 12" xfId="29910"/>
    <cellStyle name="Normal 2 2 2 2 2 2 2 2 2 32 13" xfId="29911"/>
    <cellStyle name="Normal 2 2 2 2 2 2 2 2 2 32 14" xfId="29912"/>
    <cellStyle name="Normal 2 2 2 2 2 2 2 2 2 32 15" xfId="29913"/>
    <cellStyle name="Normal 2 2 2 2 2 2 2 2 2 32 16" xfId="29914"/>
    <cellStyle name="Normal 2 2 2 2 2 2 2 2 2 32 17" xfId="29915"/>
    <cellStyle name="Normal 2 2 2 2 2 2 2 2 2 32 18" xfId="29916"/>
    <cellStyle name="Normal 2 2 2 2 2 2 2 2 2 32 19" xfId="29917"/>
    <cellStyle name="Normal 2 2 2 2 2 2 2 2 2 32 2" xfId="29918"/>
    <cellStyle name="Normal 2 2 2 2 2 2 2 2 2 32 20" xfId="29919"/>
    <cellStyle name="Normal 2 2 2 2 2 2 2 2 2 32 21" xfId="29920"/>
    <cellStyle name="Normal 2 2 2 2 2 2 2 2 2 32 22" xfId="29921"/>
    <cellStyle name="Normal 2 2 2 2 2 2 2 2 2 32 23" xfId="29922"/>
    <cellStyle name="Normal 2 2 2 2 2 2 2 2 2 32 3" xfId="29923"/>
    <cellStyle name="Normal 2 2 2 2 2 2 2 2 2 32 4" xfId="29924"/>
    <cellStyle name="Normal 2 2 2 2 2 2 2 2 2 32 5" xfId="29925"/>
    <cellStyle name="Normal 2 2 2 2 2 2 2 2 2 32 6" xfId="29926"/>
    <cellStyle name="Normal 2 2 2 2 2 2 2 2 2 32 7" xfId="29927"/>
    <cellStyle name="Normal 2 2 2 2 2 2 2 2 2 32 8" xfId="29928"/>
    <cellStyle name="Normal 2 2 2 2 2 2 2 2 2 32 9" xfId="29929"/>
    <cellStyle name="Normal 2 2 2 2 2 2 2 2 2 33" xfId="29930"/>
    <cellStyle name="Normal 2 2 2 2 2 2 2 2 2 34" xfId="29931"/>
    <cellStyle name="Normal 2 2 2 2 2 2 2 2 2 35" xfId="29932"/>
    <cellStyle name="Normal 2 2 2 2 2 2 2 2 2 36" xfId="29933"/>
    <cellStyle name="Normal 2 2 2 2 2 2 2 2 2 37" xfId="29934"/>
    <cellStyle name="Normal 2 2 2 2 2 2 2 2 2 38" xfId="29935"/>
    <cellStyle name="Normal 2 2 2 2 2 2 2 2 2 39" xfId="29936"/>
    <cellStyle name="Normal 2 2 2 2 2 2 2 2 2 4" xfId="29937"/>
    <cellStyle name="Normal 2 2 2 2 2 2 2 2 2 40" xfId="29938"/>
    <cellStyle name="Normal 2 2 2 2 2 2 2 2 2 41" xfId="29939"/>
    <cellStyle name="Normal 2 2 2 2 2 2 2 2 2 42" xfId="29940"/>
    <cellStyle name="Normal 2 2 2 2 2 2 2 2 2 42 10" xfId="29941"/>
    <cellStyle name="Normal 2 2 2 2 2 2 2 2 2 42 11" xfId="29942"/>
    <cellStyle name="Normal 2 2 2 2 2 2 2 2 2 42 12" xfId="29943"/>
    <cellStyle name="Normal 2 2 2 2 2 2 2 2 2 42 13" xfId="29944"/>
    <cellStyle name="Normal 2 2 2 2 2 2 2 2 2 42 14" xfId="29945"/>
    <cellStyle name="Normal 2 2 2 2 2 2 2 2 2 42 15" xfId="29946"/>
    <cellStyle name="Normal 2 2 2 2 2 2 2 2 2 42 16" xfId="29947"/>
    <cellStyle name="Normal 2 2 2 2 2 2 2 2 2 42 17" xfId="29948"/>
    <cellStyle name="Normal 2 2 2 2 2 2 2 2 2 42 18" xfId="29949"/>
    <cellStyle name="Normal 2 2 2 2 2 2 2 2 2 42 19" xfId="29950"/>
    <cellStyle name="Normal 2 2 2 2 2 2 2 2 2 42 2" xfId="29951"/>
    <cellStyle name="Normal 2 2 2 2 2 2 2 2 2 42 2 2" xfId="29952"/>
    <cellStyle name="Normal 2 2 2 2 2 2 2 2 2 42 2 2 10" xfId="29953"/>
    <cellStyle name="Normal 2 2 2 2 2 2 2 2 2 42 2 2 11" xfId="29954"/>
    <cellStyle name="Normal 2 2 2 2 2 2 2 2 2 42 2 2 12" xfId="29955"/>
    <cellStyle name="Normal 2 2 2 2 2 2 2 2 2 42 2 2 13" xfId="29956"/>
    <cellStyle name="Normal 2 2 2 2 2 2 2 2 2 42 2 2 14" xfId="29957"/>
    <cellStyle name="Normal 2 2 2 2 2 2 2 2 2 42 2 2 15" xfId="29958"/>
    <cellStyle name="Normal 2 2 2 2 2 2 2 2 2 42 2 2 16" xfId="29959"/>
    <cellStyle name="Normal 2 2 2 2 2 2 2 2 2 42 2 2 17" xfId="29960"/>
    <cellStyle name="Normal 2 2 2 2 2 2 2 2 2 42 2 2 18" xfId="29961"/>
    <cellStyle name="Normal 2 2 2 2 2 2 2 2 2 42 2 2 19" xfId="29962"/>
    <cellStyle name="Normal 2 2 2 2 2 2 2 2 2 42 2 2 2" xfId="29963"/>
    <cellStyle name="Normal 2 2 2 2 2 2 2 2 2 42 2 2 2 2" xfId="29964"/>
    <cellStyle name="Normal 2 2 2 2 2 2 2 2 2 42 2 2 20" xfId="29965"/>
    <cellStyle name="Normal 2 2 2 2 2 2 2 2 2 42 2 2 21" xfId="29966"/>
    <cellStyle name="Normal 2 2 2 2 2 2 2 2 2 42 2 2 22" xfId="29967"/>
    <cellStyle name="Normal 2 2 2 2 2 2 2 2 2 42 2 2 23" xfId="29968"/>
    <cellStyle name="Normal 2 2 2 2 2 2 2 2 2 42 2 2 24" xfId="29969"/>
    <cellStyle name="Normal 2 2 2 2 2 2 2 2 2 42 2 2 3" xfId="29970"/>
    <cellStyle name="Normal 2 2 2 2 2 2 2 2 2 42 2 2 4" xfId="29971"/>
    <cellStyle name="Normal 2 2 2 2 2 2 2 2 2 42 2 2 5" xfId="29972"/>
    <cellStyle name="Normal 2 2 2 2 2 2 2 2 2 42 2 2 6" xfId="29973"/>
    <cellStyle name="Normal 2 2 2 2 2 2 2 2 2 42 2 2 7" xfId="29974"/>
    <cellStyle name="Normal 2 2 2 2 2 2 2 2 2 42 2 2 8" xfId="29975"/>
    <cellStyle name="Normal 2 2 2 2 2 2 2 2 2 42 2 2 9" xfId="29976"/>
    <cellStyle name="Normal 2 2 2 2 2 2 2 2 2 42 2 3" xfId="29977"/>
    <cellStyle name="Normal 2 2 2 2 2 2 2 2 2 42 2 3 10" xfId="29978"/>
    <cellStyle name="Normal 2 2 2 2 2 2 2 2 2 42 2 3 11" xfId="29979"/>
    <cellStyle name="Normal 2 2 2 2 2 2 2 2 2 42 2 3 12" xfId="29980"/>
    <cellStyle name="Normal 2 2 2 2 2 2 2 2 2 42 2 3 13" xfId="29981"/>
    <cellStyle name="Normal 2 2 2 2 2 2 2 2 2 42 2 3 14" xfId="29982"/>
    <cellStyle name="Normal 2 2 2 2 2 2 2 2 2 42 2 3 15" xfId="29983"/>
    <cellStyle name="Normal 2 2 2 2 2 2 2 2 2 42 2 3 16" xfId="29984"/>
    <cellStyle name="Normal 2 2 2 2 2 2 2 2 2 42 2 3 17" xfId="29985"/>
    <cellStyle name="Normal 2 2 2 2 2 2 2 2 2 42 2 3 18" xfId="29986"/>
    <cellStyle name="Normal 2 2 2 2 2 2 2 2 2 42 2 3 19" xfId="29987"/>
    <cellStyle name="Normal 2 2 2 2 2 2 2 2 2 42 2 3 2" xfId="29988"/>
    <cellStyle name="Normal 2 2 2 2 2 2 2 2 2 42 2 3 20" xfId="29989"/>
    <cellStyle name="Normal 2 2 2 2 2 2 2 2 2 42 2 3 21" xfId="29990"/>
    <cellStyle name="Normal 2 2 2 2 2 2 2 2 2 42 2 3 22" xfId="29991"/>
    <cellStyle name="Normal 2 2 2 2 2 2 2 2 2 42 2 3 3" xfId="29992"/>
    <cellStyle name="Normal 2 2 2 2 2 2 2 2 2 42 2 3 4" xfId="29993"/>
    <cellStyle name="Normal 2 2 2 2 2 2 2 2 2 42 2 3 5" xfId="29994"/>
    <cellStyle name="Normal 2 2 2 2 2 2 2 2 2 42 2 3 6" xfId="29995"/>
    <cellStyle name="Normal 2 2 2 2 2 2 2 2 2 42 2 3 7" xfId="29996"/>
    <cellStyle name="Normal 2 2 2 2 2 2 2 2 2 42 2 3 8" xfId="29997"/>
    <cellStyle name="Normal 2 2 2 2 2 2 2 2 2 42 2 3 9" xfId="29998"/>
    <cellStyle name="Normal 2 2 2 2 2 2 2 2 2 42 20" xfId="29999"/>
    <cellStyle name="Normal 2 2 2 2 2 2 2 2 2 42 21" xfId="30000"/>
    <cellStyle name="Normal 2 2 2 2 2 2 2 2 2 42 22" xfId="30001"/>
    <cellStyle name="Normal 2 2 2 2 2 2 2 2 2 42 23" xfId="30002"/>
    <cellStyle name="Normal 2 2 2 2 2 2 2 2 2 42 24" xfId="30003"/>
    <cellStyle name="Normal 2 2 2 2 2 2 2 2 2 42 25" xfId="30004"/>
    <cellStyle name="Normal 2 2 2 2 2 2 2 2 2 42 3" xfId="30005"/>
    <cellStyle name="Normal 2 2 2 2 2 2 2 2 2 42 3 2" xfId="30006"/>
    <cellStyle name="Normal 2 2 2 2 2 2 2 2 2 42 4" xfId="30007"/>
    <cellStyle name="Normal 2 2 2 2 2 2 2 2 2 42 5" xfId="30008"/>
    <cellStyle name="Normal 2 2 2 2 2 2 2 2 2 42 6" xfId="30009"/>
    <cellStyle name="Normal 2 2 2 2 2 2 2 2 2 42 7" xfId="30010"/>
    <cellStyle name="Normal 2 2 2 2 2 2 2 2 2 42 8" xfId="30011"/>
    <cellStyle name="Normal 2 2 2 2 2 2 2 2 2 42 9" xfId="30012"/>
    <cellStyle name="Normal 2 2 2 2 2 2 2 2 2 43" xfId="30013"/>
    <cellStyle name="Normal 2 2 2 2 2 2 2 2 2 44" xfId="30014"/>
    <cellStyle name="Normal 2 2 2 2 2 2 2 2 2 45" xfId="30015"/>
    <cellStyle name="Normal 2 2 2 2 2 2 2 2 2 46" xfId="30016"/>
    <cellStyle name="Normal 2 2 2 2 2 2 2 2 2 47" xfId="30017"/>
    <cellStyle name="Normal 2 2 2 2 2 2 2 2 2 48" xfId="30018"/>
    <cellStyle name="Normal 2 2 2 2 2 2 2 2 2 49" xfId="30019"/>
    <cellStyle name="Normal 2 2 2 2 2 2 2 2 2 5" xfId="30020"/>
    <cellStyle name="Normal 2 2 2 2 2 2 2 2 2 50" xfId="30021"/>
    <cellStyle name="Normal 2 2 2 2 2 2 2 2 2 51" xfId="30022"/>
    <cellStyle name="Normal 2 2 2 2 2 2 2 2 2 52" xfId="30023"/>
    <cellStyle name="Normal 2 2 2 2 2 2 2 2 2 53" xfId="30024"/>
    <cellStyle name="Normal 2 2 2 2 2 2 2 2 2 54" xfId="30025"/>
    <cellStyle name="Normal 2 2 2 2 2 2 2 2 2 55" xfId="30026"/>
    <cellStyle name="Normal 2 2 2 2 2 2 2 2 2 56" xfId="30027"/>
    <cellStyle name="Normal 2 2 2 2 2 2 2 2 2 57" xfId="30028"/>
    <cellStyle name="Normal 2 2 2 2 2 2 2 2 2 58" xfId="30029"/>
    <cellStyle name="Normal 2 2 2 2 2 2 2 2 2 59" xfId="30030"/>
    <cellStyle name="Normal 2 2 2 2 2 2 2 2 2 6" xfId="30031"/>
    <cellStyle name="Normal 2 2 2 2 2 2 2 2 2 60" xfId="30032"/>
    <cellStyle name="Normal 2 2 2 2 2 2 2 2 2 61" xfId="30033"/>
    <cellStyle name="Normal 2 2 2 2 2 2 2 2 2 62" xfId="30034"/>
    <cellStyle name="Normal 2 2 2 2 2 2 2 2 2 63" xfId="30035"/>
    <cellStyle name="Normal 2 2 2 2 2 2 2 2 2 64" xfId="30036"/>
    <cellStyle name="Normal 2 2 2 2 2 2 2 2 2 65" xfId="30037"/>
    <cellStyle name="Normal 2 2 2 2 2 2 2 2 2 66" xfId="30038"/>
    <cellStyle name="Normal 2 2 2 2 2 2 2 2 2 67" xfId="30039"/>
    <cellStyle name="Normal 2 2 2 2 2 2 2 2 2 68" xfId="30040"/>
    <cellStyle name="Normal 2 2 2 2 2 2 2 2 2 69" xfId="30041"/>
    <cellStyle name="Normal 2 2 2 2 2 2 2 2 2 7" xfId="30042"/>
    <cellStyle name="Normal 2 2 2 2 2 2 2 2 2 70" xfId="30043"/>
    <cellStyle name="Normal 2 2 2 2 2 2 2 2 2 71" xfId="30044"/>
    <cellStyle name="Normal 2 2 2 2 2 2 2 2 2 72" xfId="30045"/>
    <cellStyle name="Normal 2 2 2 2 2 2 2 2 2 73" xfId="30046"/>
    <cellStyle name="Normal 2 2 2 2 2 2 2 2 2 74" xfId="30047"/>
    <cellStyle name="Normal 2 2 2 2 2 2 2 2 2 75" xfId="30048"/>
    <cellStyle name="Normal 2 2 2 2 2 2 2 2 2 76" xfId="30049"/>
    <cellStyle name="Normal 2 2 2 2 2 2 2 2 2 77" xfId="30050"/>
    <cellStyle name="Normal 2 2 2 2 2 2 2 2 2 78" xfId="30051"/>
    <cellStyle name="Normal 2 2 2 2 2 2 2 2 2 79" xfId="30052"/>
    <cellStyle name="Normal 2 2 2 2 2 2 2 2 2 8" xfId="30053"/>
    <cellStyle name="Normal 2 2 2 2 2 2 2 2 2 80" xfId="30054"/>
    <cellStyle name="Normal 2 2 2 2 2 2 2 2 2 81" xfId="30055"/>
    <cellStyle name="Normal 2 2 2 2 2 2 2 2 2 81 10" xfId="30056"/>
    <cellStyle name="Normal 2 2 2 2 2 2 2 2 2 81 11" xfId="30057"/>
    <cellStyle name="Normal 2 2 2 2 2 2 2 2 2 81 12" xfId="30058"/>
    <cellStyle name="Normal 2 2 2 2 2 2 2 2 2 81 13" xfId="30059"/>
    <cellStyle name="Normal 2 2 2 2 2 2 2 2 2 81 14" xfId="30060"/>
    <cellStyle name="Normal 2 2 2 2 2 2 2 2 2 81 15" xfId="30061"/>
    <cellStyle name="Normal 2 2 2 2 2 2 2 2 2 81 16" xfId="30062"/>
    <cellStyle name="Normal 2 2 2 2 2 2 2 2 2 81 17" xfId="30063"/>
    <cellStyle name="Normal 2 2 2 2 2 2 2 2 2 81 18" xfId="30064"/>
    <cellStyle name="Normal 2 2 2 2 2 2 2 2 2 81 19" xfId="30065"/>
    <cellStyle name="Normal 2 2 2 2 2 2 2 2 2 81 2" xfId="30066"/>
    <cellStyle name="Normal 2 2 2 2 2 2 2 2 2 81 2 2" xfId="30067"/>
    <cellStyle name="Normal 2 2 2 2 2 2 2 2 2 81 20" xfId="30068"/>
    <cellStyle name="Normal 2 2 2 2 2 2 2 2 2 81 21" xfId="30069"/>
    <cellStyle name="Normal 2 2 2 2 2 2 2 2 2 81 22" xfId="30070"/>
    <cellStyle name="Normal 2 2 2 2 2 2 2 2 2 81 23" xfId="30071"/>
    <cellStyle name="Normal 2 2 2 2 2 2 2 2 2 81 24" xfId="30072"/>
    <cellStyle name="Normal 2 2 2 2 2 2 2 2 2 81 3" xfId="30073"/>
    <cellStyle name="Normal 2 2 2 2 2 2 2 2 2 81 4" xfId="30074"/>
    <cellStyle name="Normal 2 2 2 2 2 2 2 2 2 81 5" xfId="30075"/>
    <cellStyle name="Normal 2 2 2 2 2 2 2 2 2 81 6" xfId="30076"/>
    <cellStyle name="Normal 2 2 2 2 2 2 2 2 2 81 7" xfId="30077"/>
    <cellStyle name="Normal 2 2 2 2 2 2 2 2 2 81 8" xfId="30078"/>
    <cellStyle name="Normal 2 2 2 2 2 2 2 2 2 81 9" xfId="30079"/>
    <cellStyle name="Normal 2 2 2 2 2 2 2 2 2 82" xfId="30080"/>
    <cellStyle name="Normal 2 2 2 2 2 2 2 2 2 82 10" xfId="30081"/>
    <cellStyle name="Normal 2 2 2 2 2 2 2 2 2 82 11" xfId="30082"/>
    <cellStyle name="Normal 2 2 2 2 2 2 2 2 2 82 12" xfId="30083"/>
    <cellStyle name="Normal 2 2 2 2 2 2 2 2 2 82 13" xfId="30084"/>
    <cellStyle name="Normal 2 2 2 2 2 2 2 2 2 82 14" xfId="30085"/>
    <cellStyle name="Normal 2 2 2 2 2 2 2 2 2 82 15" xfId="30086"/>
    <cellStyle name="Normal 2 2 2 2 2 2 2 2 2 82 16" xfId="30087"/>
    <cellStyle name="Normal 2 2 2 2 2 2 2 2 2 82 17" xfId="30088"/>
    <cellStyle name="Normal 2 2 2 2 2 2 2 2 2 82 18" xfId="30089"/>
    <cellStyle name="Normal 2 2 2 2 2 2 2 2 2 82 19" xfId="30090"/>
    <cellStyle name="Normal 2 2 2 2 2 2 2 2 2 82 2" xfId="30091"/>
    <cellStyle name="Normal 2 2 2 2 2 2 2 2 2 82 20" xfId="30092"/>
    <cellStyle name="Normal 2 2 2 2 2 2 2 2 2 82 21" xfId="30093"/>
    <cellStyle name="Normal 2 2 2 2 2 2 2 2 2 82 22" xfId="30094"/>
    <cellStyle name="Normal 2 2 2 2 2 2 2 2 2 82 3" xfId="30095"/>
    <cellStyle name="Normal 2 2 2 2 2 2 2 2 2 82 4" xfId="30096"/>
    <cellStyle name="Normal 2 2 2 2 2 2 2 2 2 82 5" xfId="30097"/>
    <cellStyle name="Normal 2 2 2 2 2 2 2 2 2 82 6" xfId="30098"/>
    <cellStyle name="Normal 2 2 2 2 2 2 2 2 2 82 7" xfId="30099"/>
    <cellStyle name="Normal 2 2 2 2 2 2 2 2 2 82 8" xfId="30100"/>
    <cellStyle name="Normal 2 2 2 2 2 2 2 2 2 82 9" xfId="30101"/>
    <cellStyle name="Normal 2 2 2 2 2 2 2 2 2 83" xfId="30102"/>
    <cellStyle name="Normal 2 2 2 2 2 2 2 2 2 9" xfId="30103"/>
    <cellStyle name="Normal 2 2 2 2 2 2 2 2 20" xfId="30104"/>
    <cellStyle name="Normal 2 2 2 2 2 2 2 2 20 10" xfId="30105"/>
    <cellStyle name="Normal 2 2 2 2 2 2 2 2 20 11" xfId="30106"/>
    <cellStyle name="Normal 2 2 2 2 2 2 2 2 20 12" xfId="30107"/>
    <cellStyle name="Normal 2 2 2 2 2 2 2 2 20 13" xfId="30108"/>
    <cellStyle name="Normal 2 2 2 2 2 2 2 2 20 14" xfId="30109"/>
    <cellStyle name="Normal 2 2 2 2 2 2 2 2 20 15" xfId="30110"/>
    <cellStyle name="Normal 2 2 2 2 2 2 2 2 20 16" xfId="30111"/>
    <cellStyle name="Normal 2 2 2 2 2 2 2 2 20 17" xfId="30112"/>
    <cellStyle name="Normal 2 2 2 2 2 2 2 2 20 18" xfId="30113"/>
    <cellStyle name="Normal 2 2 2 2 2 2 2 2 20 19" xfId="30114"/>
    <cellStyle name="Normal 2 2 2 2 2 2 2 2 20 2" xfId="30115"/>
    <cellStyle name="Normal 2 2 2 2 2 2 2 2 20 20" xfId="30116"/>
    <cellStyle name="Normal 2 2 2 2 2 2 2 2 20 21" xfId="30117"/>
    <cellStyle name="Normal 2 2 2 2 2 2 2 2 20 22" xfId="30118"/>
    <cellStyle name="Normal 2 2 2 2 2 2 2 2 20 3" xfId="30119"/>
    <cellStyle name="Normal 2 2 2 2 2 2 2 2 20 4" xfId="30120"/>
    <cellStyle name="Normal 2 2 2 2 2 2 2 2 20 5" xfId="30121"/>
    <cellStyle name="Normal 2 2 2 2 2 2 2 2 20 6" xfId="30122"/>
    <cellStyle name="Normal 2 2 2 2 2 2 2 2 20 7" xfId="30123"/>
    <cellStyle name="Normal 2 2 2 2 2 2 2 2 20 8" xfId="30124"/>
    <cellStyle name="Normal 2 2 2 2 2 2 2 2 20 9" xfId="30125"/>
    <cellStyle name="Normal 2 2 2 2 2 2 2 2 21" xfId="30126"/>
    <cellStyle name="Normal 2 2 2 2 2 2 2 2 21 10" xfId="30127"/>
    <cellStyle name="Normal 2 2 2 2 2 2 2 2 21 11" xfId="30128"/>
    <cellStyle name="Normal 2 2 2 2 2 2 2 2 21 12" xfId="30129"/>
    <cellStyle name="Normal 2 2 2 2 2 2 2 2 21 13" xfId="30130"/>
    <cellStyle name="Normal 2 2 2 2 2 2 2 2 21 14" xfId="30131"/>
    <cellStyle name="Normal 2 2 2 2 2 2 2 2 21 15" xfId="30132"/>
    <cellStyle name="Normal 2 2 2 2 2 2 2 2 21 16" xfId="30133"/>
    <cellStyle name="Normal 2 2 2 2 2 2 2 2 21 17" xfId="30134"/>
    <cellStyle name="Normal 2 2 2 2 2 2 2 2 21 18" xfId="30135"/>
    <cellStyle name="Normal 2 2 2 2 2 2 2 2 21 19" xfId="30136"/>
    <cellStyle name="Normal 2 2 2 2 2 2 2 2 21 2" xfId="30137"/>
    <cellStyle name="Normal 2 2 2 2 2 2 2 2 21 20" xfId="30138"/>
    <cellStyle name="Normal 2 2 2 2 2 2 2 2 21 21" xfId="30139"/>
    <cellStyle name="Normal 2 2 2 2 2 2 2 2 21 22" xfId="30140"/>
    <cellStyle name="Normal 2 2 2 2 2 2 2 2 21 3" xfId="30141"/>
    <cellStyle name="Normal 2 2 2 2 2 2 2 2 21 4" xfId="30142"/>
    <cellStyle name="Normal 2 2 2 2 2 2 2 2 21 5" xfId="30143"/>
    <cellStyle name="Normal 2 2 2 2 2 2 2 2 21 6" xfId="30144"/>
    <cellStyle name="Normal 2 2 2 2 2 2 2 2 21 7" xfId="30145"/>
    <cellStyle name="Normal 2 2 2 2 2 2 2 2 21 8" xfId="30146"/>
    <cellStyle name="Normal 2 2 2 2 2 2 2 2 21 9" xfId="30147"/>
    <cellStyle name="Normal 2 2 2 2 2 2 2 2 22" xfId="30148"/>
    <cellStyle name="Normal 2 2 2 2 2 2 2 2 22 10" xfId="30149"/>
    <cellStyle name="Normal 2 2 2 2 2 2 2 2 22 11" xfId="30150"/>
    <cellStyle name="Normal 2 2 2 2 2 2 2 2 22 12" xfId="30151"/>
    <cellStyle name="Normal 2 2 2 2 2 2 2 2 22 13" xfId="30152"/>
    <cellStyle name="Normal 2 2 2 2 2 2 2 2 22 14" xfId="30153"/>
    <cellStyle name="Normal 2 2 2 2 2 2 2 2 22 15" xfId="30154"/>
    <cellStyle name="Normal 2 2 2 2 2 2 2 2 22 16" xfId="30155"/>
    <cellStyle name="Normal 2 2 2 2 2 2 2 2 22 17" xfId="30156"/>
    <cellStyle name="Normal 2 2 2 2 2 2 2 2 22 18" xfId="30157"/>
    <cellStyle name="Normal 2 2 2 2 2 2 2 2 22 19" xfId="30158"/>
    <cellStyle name="Normal 2 2 2 2 2 2 2 2 22 2" xfId="30159"/>
    <cellStyle name="Normal 2 2 2 2 2 2 2 2 22 20" xfId="30160"/>
    <cellStyle name="Normal 2 2 2 2 2 2 2 2 22 21" xfId="30161"/>
    <cellStyle name="Normal 2 2 2 2 2 2 2 2 22 22" xfId="30162"/>
    <cellStyle name="Normal 2 2 2 2 2 2 2 2 22 3" xfId="30163"/>
    <cellStyle name="Normal 2 2 2 2 2 2 2 2 22 4" xfId="30164"/>
    <cellStyle name="Normal 2 2 2 2 2 2 2 2 22 5" xfId="30165"/>
    <cellStyle name="Normal 2 2 2 2 2 2 2 2 22 6" xfId="30166"/>
    <cellStyle name="Normal 2 2 2 2 2 2 2 2 22 7" xfId="30167"/>
    <cellStyle name="Normal 2 2 2 2 2 2 2 2 22 8" xfId="30168"/>
    <cellStyle name="Normal 2 2 2 2 2 2 2 2 22 9" xfId="30169"/>
    <cellStyle name="Normal 2 2 2 2 2 2 2 2 23" xfId="30170"/>
    <cellStyle name="Normal 2 2 2 2 2 2 2 2 23 10" xfId="30171"/>
    <cellStyle name="Normal 2 2 2 2 2 2 2 2 23 11" xfId="30172"/>
    <cellStyle name="Normal 2 2 2 2 2 2 2 2 23 12" xfId="30173"/>
    <cellStyle name="Normal 2 2 2 2 2 2 2 2 23 13" xfId="30174"/>
    <cellStyle name="Normal 2 2 2 2 2 2 2 2 23 14" xfId="30175"/>
    <cellStyle name="Normal 2 2 2 2 2 2 2 2 23 15" xfId="30176"/>
    <cellStyle name="Normal 2 2 2 2 2 2 2 2 23 16" xfId="30177"/>
    <cellStyle name="Normal 2 2 2 2 2 2 2 2 23 17" xfId="30178"/>
    <cellStyle name="Normal 2 2 2 2 2 2 2 2 23 18" xfId="30179"/>
    <cellStyle name="Normal 2 2 2 2 2 2 2 2 23 19" xfId="30180"/>
    <cellStyle name="Normal 2 2 2 2 2 2 2 2 23 2" xfId="30181"/>
    <cellStyle name="Normal 2 2 2 2 2 2 2 2 23 20" xfId="30182"/>
    <cellStyle name="Normal 2 2 2 2 2 2 2 2 23 21" xfId="30183"/>
    <cellStyle name="Normal 2 2 2 2 2 2 2 2 23 22" xfId="30184"/>
    <cellStyle name="Normal 2 2 2 2 2 2 2 2 23 3" xfId="30185"/>
    <cellStyle name="Normal 2 2 2 2 2 2 2 2 23 4" xfId="30186"/>
    <cellStyle name="Normal 2 2 2 2 2 2 2 2 23 5" xfId="30187"/>
    <cellStyle name="Normal 2 2 2 2 2 2 2 2 23 6" xfId="30188"/>
    <cellStyle name="Normal 2 2 2 2 2 2 2 2 23 7" xfId="30189"/>
    <cellStyle name="Normal 2 2 2 2 2 2 2 2 23 8" xfId="30190"/>
    <cellStyle name="Normal 2 2 2 2 2 2 2 2 23 9" xfId="30191"/>
    <cellStyle name="Normal 2 2 2 2 2 2 2 2 24" xfId="30192"/>
    <cellStyle name="Normal 2 2 2 2 2 2 2 2 24 10" xfId="30193"/>
    <cellStyle name="Normal 2 2 2 2 2 2 2 2 24 11" xfId="30194"/>
    <cellStyle name="Normal 2 2 2 2 2 2 2 2 24 12" xfId="30195"/>
    <cellStyle name="Normal 2 2 2 2 2 2 2 2 24 13" xfId="30196"/>
    <cellStyle name="Normal 2 2 2 2 2 2 2 2 24 14" xfId="30197"/>
    <cellStyle name="Normal 2 2 2 2 2 2 2 2 24 15" xfId="30198"/>
    <cellStyle name="Normal 2 2 2 2 2 2 2 2 24 16" xfId="30199"/>
    <cellStyle name="Normal 2 2 2 2 2 2 2 2 24 17" xfId="30200"/>
    <cellStyle name="Normal 2 2 2 2 2 2 2 2 24 18" xfId="30201"/>
    <cellStyle name="Normal 2 2 2 2 2 2 2 2 24 19" xfId="30202"/>
    <cellStyle name="Normal 2 2 2 2 2 2 2 2 24 2" xfId="30203"/>
    <cellStyle name="Normal 2 2 2 2 2 2 2 2 24 20" xfId="30204"/>
    <cellStyle name="Normal 2 2 2 2 2 2 2 2 24 21" xfId="30205"/>
    <cellStyle name="Normal 2 2 2 2 2 2 2 2 24 22" xfId="30206"/>
    <cellStyle name="Normal 2 2 2 2 2 2 2 2 24 3" xfId="30207"/>
    <cellStyle name="Normal 2 2 2 2 2 2 2 2 24 4" xfId="30208"/>
    <cellStyle name="Normal 2 2 2 2 2 2 2 2 24 5" xfId="30209"/>
    <cellStyle name="Normal 2 2 2 2 2 2 2 2 24 6" xfId="30210"/>
    <cellStyle name="Normal 2 2 2 2 2 2 2 2 24 7" xfId="30211"/>
    <cellStyle name="Normal 2 2 2 2 2 2 2 2 24 8" xfId="30212"/>
    <cellStyle name="Normal 2 2 2 2 2 2 2 2 24 9" xfId="30213"/>
    <cellStyle name="Normal 2 2 2 2 2 2 2 2 25" xfId="30214"/>
    <cellStyle name="Normal 2 2 2 2 2 2 2 2 25 10" xfId="30215"/>
    <cellStyle name="Normal 2 2 2 2 2 2 2 2 25 11" xfId="30216"/>
    <cellStyle name="Normal 2 2 2 2 2 2 2 2 25 12" xfId="30217"/>
    <cellStyle name="Normal 2 2 2 2 2 2 2 2 25 13" xfId="30218"/>
    <cellStyle name="Normal 2 2 2 2 2 2 2 2 25 14" xfId="30219"/>
    <cellStyle name="Normal 2 2 2 2 2 2 2 2 25 15" xfId="30220"/>
    <cellStyle name="Normal 2 2 2 2 2 2 2 2 25 16" xfId="30221"/>
    <cellStyle name="Normal 2 2 2 2 2 2 2 2 25 17" xfId="30222"/>
    <cellStyle name="Normal 2 2 2 2 2 2 2 2 25 18" xfId="30223"/>
    <cellStyle name="Normal 2 2 2 2 2 2 2 2 25 19" xfId="30224"/>
    <cellStyle name="Normal 2 2 2 2 2 2 2 2 25 2" xfId="30225"/>
    <cellStyle name="Normal 2 2 2 2 2 2 2 2 25 20" xfId="30226"/>
    <cellStyle name="Normal 2 2 2 2 2 2 2 2 25 21" xfId="30227"/>
    <cellStyle name="Normal 2 2 2 2 2 2 2 2 25 22" xfId="30228"/>
    <cellStyle name="Normal 2 2 2 2 2 2 2 2 25 3" xfId="30229"/>
    <cellStyle name="Normal 2 2 2 2 2 2 2 2 25 4" xfId="30230"/>
    <cellStyle name="Normal 2 2 2 2 2 2 2 2 25 5" xfId="30231"/>
    <cellStyle name="Normal 2 2 2 2 2 2 2 2 25 6" xfId="30232"/>
    <cellStyle name="Normal 2 2 2 2 2 2 2 2 25 7" xfId="30233"/>
    <cellStyle name="Normal 2 2 2 2 2 2 2 2 25 8" xfId="30234"/>
    <cellStyle name="Normal 2 2 2 2 2 2 2 2 25 9" xfId="30235"/>
    <cellStyle name="Normal 2 2 2 2 2 2 2 2 26" xfId="30236"/>
    <cellStyle name="Normal 2 2 2 2 2 2 2 2 26 10" xfId="30237"/>
    <cellStyle name="Normal 2 2 2 2 2 2 2 2 26 11" xfId="30238"/>
    <cellStyle name="Normal 2 2 2 2 2 2 2 2 26 12" xfId="30239"/>
    <cellStyle name="Normal 2 2 2 2 2 2 2 2 26 13" xfId="30240"/>
    <cellStyle name="Normal 2 2 2 2 2 2 2 2 26 14" xfId="30241"/>
    <cellStyle name="Normal 2 2 2 2 2 2 2 2 26 15" xfId="30242"/>
    <cellStyle name="Normal 2 2 2 2 2 2 2 2 26 16" xfId="30243"/>
    <cellStyle name="Normal 2 2 2 2 2 2 2 2 26 17" xfId="30244"/>
    <cellStyle name="Normal 2 2 2 2 2 2 2 2 26 18" xfId="30245"/>
    <cellStyle name="Normal 2 2 2 2 2 2 2 2 26 19" xfId="30246"/>
    <cellStyle name="Normal 2 2 2 2 2 2 2 2 26 2" xfId="30247"/>
    <cellStyle name="Normal 2 2 2 2 2 2 2 2 26 20" xfId="30248"/>
    <cellStyle name="Normal 2 2 2 2 2 2 2 2 26 21" xfId="30249"/>
    <cellStyle name="Normal 2 2 2 2 2 2 2 2 26 22" xfId="30250"/>
    <cellStyle name="Normal 2 2 2 2 2 2 2 2 26 3" xfId="30251"/>
    <cellStyle name="Normal 2 2 2 2 2 2 2 2 26 4" xfId="30252"/>
    <cellStyle name="Normal 2 2 2 2 2 2 2 2 26 5" xfId="30253"/>
    <cellStyle name="Normal 2 2 2 2 2 2 2 2 26 6" xfId="30254"/>
    <cellStyle name="Normal 2 2 2 2 2 2 2 2 26 7" xfId="30255"/>
    <cellStyle name="Normal 2 2 2 2 2 2 2 2 26 8" xfId="30256"/>
    <cellStyle name="Normal 2 2 2 2 2 2 2 2 26 9" xfId="30257"/>
    <cellStyle name="Normal 2 2 2 2 2 2 2 2 27" xfId="30258"/>
    <cellStyle name="Normal 2 2 2 2 2 2 2 2 27 10" xfId="30259"/>
    <cellStyle name="Normal 2 2 2 2 2 2 2 2 27 11" xfId="30260"/>
    <cellStyle name="Normal 2 2 2 2 2 2 2 2 27 12" xfId="30261"/>
    <cellStyle name="Normal 2 2 2 2 2 2 2 2 27 13" xfId="30262"/>
    <cellStyle name="Normal 2 2 2 2 2 2 2 2 27 14" xfId="30263"/>
    <cellStyle name="Normal 2 2 2 2 2 2 2 2 27 15" xfId="30264"/>
    <cellStyle name="Normal 2 2 2 2 2 2 2 2 27 16" xfId="30265"/>
    <cellStyle name="Normal 2 2 2 2 2 2 2 2 27 17" xfId="30266"/>
    <cellStyle name="Normal 2 2 2 2 2 2 2 2 27 18" xfId="30267"/>
    <cellStyle name="Normal 2 2 2 2 2 2 2 2 27 19" xfId="30268"/>
    <cellStyle name="Normal 2 2 2 2 2 2 2 2 27 2" xfId="30269"/>
    <cellStyle name="Normal 2 2 2 2 2 2 2 2 27 20" xfId="30270"/>
    <cellStyle name="Normal 2 2 2 2 2 2 2 2 27 21" xfId="30271"/>
    <cellStyle name="Normal 2 2 2 2 2 2 2 2 27 22" xfId="30272"/>
    <cellStyle name="Normal 2 2 2 2 2 2 2 2 27 3" xfId="30273"/>
    <cellStyle name="Normal 2 2 2 2 2 2 2 2 27 4" xfId="30274"/>
    <cellStyle name="Normal 2 2 2 2 2 2 2 2 27 5" xfId="30275"/>
    <cellStyle name="Normal 2 2 2 2 2 2 2 2 27 6" xfId="30276"/>
    <cellStyle name="Normal 2 2 2 2 2 2 2 2 27 7" xfId="30277"/>
    <cellStyle name="Normal 2 2 2 2 2 2 2 2 27 8" xfId="30278"/>
    <cellStyle name="Normal 2 2 2 2 2 2 2 2 27 9" xfId="30279"/>
    <cellStyle name="Normal 2 2 2 2 2 2 2 2 28" xfId="30280"/>
    <cellStyle name="Normal 2 2 2 2 2 2 2 2 28 10" xfId="30281"/>
    <cellStyle name="Normal 2 2 2 2 2 2 2 2 28 11" xfId="30282"/>
    <cellStyle name="Normal 2 2 2 2 2 2 2 2 28 12" xfId="30283"/>
    <cellStyle name="Normal 2 2 2 2 2 2 2 2 28 13" xfId="30284"/>
    <cellStyle name="Normal 2 2 2 2 2 2 2 2 28 14" xfId="30285"/>
    <cellStyle name="Normal 2 2 2 2 2 2 2 2 28 15" xfId="30286"/>
    <cellStyle name="Normal 2 2 2 2 2 2 2 2 28 16" xfId="30287"/>
    <cellStyle name="Normal 2 2 2 2 2 2 2 2 28 17" xfId="30288"/>
    <cellStyle name="Normal 2 2 2 2 2 2 2 2 28 18" xfId="30289"/>
    <cellStyle name="Normal 2 2 2 2 2 2 2 2 28 19" xfId="30290"/>
    <cellStyle name="Normal 2 2 2 2 2 2 2 2 28 2" xfId="30291"/>
    <cellStyle name="Normal 2 2 2 2 2 2 2 2 28 20" xfId="30292"/>
    <cellStyle name="Normal 2 2 2 2 2 2 2 2 28 21" xfId="30293"/>
    <cellStyle name="Normal 2 2 2 2 2 2 2 2 28 22" xfId="30294"/>
    <cellStyle name="Normal 2 2 2 2 2 2 2 2 28 3" xfId="30295"/>
    <cellStyle name="Normal 2 2 2 2 2 2 2 2 28 4" xfId="30296"/>
    <cellStyle name="Normal 2 2 2 2 2 2 2 2 28 5" xfId="30297"/>
    <cellStyle name="Normal 2 2 2 2 2 2 2 2 28 6" xfId="30298"/>
    <cellStyle name="Normal 2 2 2 2 2 2 2 2 28 7" xfId="30299"/>
    <cellStyle name="Normal 2 2 2 2 2 2 2 2 28 8" xfId="30300"/>
    <cellStyle name="Normal 2 2 2 2 2 2 2 2 28 9" xfId="30301"/>
    <cellStyle name="Normal 2 2 2 2 2 2 2 2 29" xfId="30302"/>
    <cellStyle name="Normal 2 2 2 2 2 2 2 2 29 10" xfId="30303"/>
    <cellStyle name="Normal 2 2 2 2 2 2 2 2 29 11" xfId="30304"/>
    <cellStyle name="Normal 2 2 2 2 2 2 2 2 29 12" xfId="30305"/>
    <cellStyle name="Normal 2 2 2 2 2 2 2 2 29 13" xfId="30306"/>
    <cellStyle name="Normal 2 2 2 2 2 2 2 2 29 14" xfId="30307"/>
    <cellStyle name="Normal 2 2 2 2 2 2 2 2 29 15" xfId="30308"/>
    <cellStyle name="Normal 2 2 2 2 2 2 2 2 29 16" xfId="30309"/>
    <cellStyle name="Normal 2 2 2 2 2 2 2 2 29 17" xfId="30310"/>
    <cellStyle name="Normal 2 2 2 2 2 2 2 2 29 18" xfId="30311"/>
    <cellStyle name="Normal 2 2 2 2 2 2 2 2 29 19" xfId="30312"/>
    <cellStyle name="Normal 2 2 2 2 2 2 2 2 29 2" xfId="30313"/>
    <cellStyle name="Normal 2 2 2 2 2 2 2 2 29 20" xfId="30314"/>
    <cellStyle name="Normal 2 2 2 2 2 2 2 2 29 21" xfId="30315"/>
    <cellStyle name="Normal 2 2 2 2 2 2 2 2 29 22" xfId="30316"/>
    <cellStyle name="Normal 2 2 2 2 2 2 2 2 29 3" xfId="30317"/>
    <cellStyle name="Normal 2 2 2 2 2 2 2 2 29 4" xfId="30318"/>
    <cellStyle name="Normal 2 2 2 2 2 2 2 2 29 5" xfId="30319"/>
    <cellStyle name="Normal 2 2 2 2 2 2 2 2 29 6" xfId="30320"/>
    <cellStyle name="Normal 2 2 2 2 2 2 2 2 29 7" xfId="30321"/>
    <cellStyle name="Normal 2 2 2 2 2 2 2 2 29 8" xfId="30322"/>
    <cellStyle name="Normal 2 2 2 2 2 2 2 2 29 9" xfId="30323"/>
    <cellStyle name="Normal 2 2 2 2 2 2 2 2 3" xfId="30324"/>
    <cellStyle name="Normal 2 2 2 2 2 2 2 2 3 10" xfId="30325"/>
    <cellStyle name="Normal 2 2 2 2 2 2 2 2 3 11" xfId="30326"/>
    <cellStyle name="Normal 2 2 2 2 2 2 2 2 3 2" xfId="30327"/>
    <cellStyle name="Normal 2 2 2 2 2 2 2 2 3 2 10" xfId="30328"/>
    <cellStyle name="Normal 2 2 2 2 2 2 2 2 3 2 10 10" xfId="30329"/>
    <cellStyle name="Normal 2 2 2 2 2 2 2 2 3 2 10 11" xfId="30330"/>
    <cellStyle name="Normal 2 2 2 2 2 2 2 2 3 2 10 12" xfId="30331"/>
    <cellStyle name="Normal 2 2 2 2 2 2 2 2 3 2 10 13" xfId="30332"/>
    <cellStyle name="Normal 2 2 2 2 2 2 2 2 3 2 10 14" xfId="30333"/>
    <cellStyle name="Normal 2 2 2 2 2 2 2 2 3 2 10 15" xfId="30334"/>
    <cellStyle name="Normal 2 2 2 2 2 2 2 2 3 2 10 16" xfId="30335"/>
    <cellStyle name="Normal 2 2 2 2 2 2 2 2 3 2 10 17" xfId="30336"/>
    <cellStyle name="Normal 2 2 2 2 2 2 2 2 3 2 10 18" xfId="30337"/>
    <cellStyle name="Normal 2 2 2 2 2 2 2 2 3 2 10 19" xfId="30338"/>
    <cellStyle name="Normal 2 2 2 2 2 2 2 2 3 2 10 2" xfId="30339"/>
    <cellStyle name="Normal 2 2 2 2 2 2 2 2 3 2 10 20" xfId="30340"/>
    <cellStyle name="Normal 2 2 2 2 2 2 2 2 3 2 10 21" xfId="30341"/>
    <cellStyle name="Normal 2 2 2 2 2 2 2 2 3 2 10 22" xfId="30342"/>
    <cellStyle name="Normal 2 2 2 2 2 2 2 2 3 2 10 3" xfId="30343"/>
    <cellStyle name="Normal 2 2 2 2 2 2 2 2 3 2 10 4" xfId="30344"/>
    <cellStyle name="Normal 2 2 2 2 2 2 2 2 3 2 10 5" xfId="30345"/>
    <cellStyle name="Normal 2 2 2 2 2 2 2 2 3 2 10 6" xfId="30346"/>
    <cellStyle name="Normal 2 2 2 2 2 2 2 2 3 2 10 7" xfId="30347"/>
    <cellStyle name="Normal 2 2 2 2 2 2 2 2 3 2 10 8" xfId="30348"/>
    <cellStyle name="Normal 2 2 2 2 2 2 2 2 3 2 10 9" xfId="30349"/>
    <cellStyle name="Normal 2 2 2 2 2 2 2 2 3 2 11" xfId="30350"/>
    <cellStyle name="Normal 2 2 2 2 2 2 2 2 3 2 11 10" xfId="30351"/>
    <cellStyle name="Normal 2 2 2 2 2 2 2 2 3 2 11 11" xfId="30352"/>
    <cellStyle name="Normal 2 2 2 2 2 2 2 2 3 2 11 12" xfId="30353"/>
    <cellStyle name="Normal 2 2 2 2 2 2 2 2 3 2 11 13" xfId="30354"/>
    <cellStyle name="Normal 2 2 2 2 2 2 2 2 3 2 11 14" xfId="30355"/>
    <cellStyle name="Normal 2 2 2 2 2 2 2 2 3 2 11 15" xfId="30356"/>
    <cellStyle name="Normal 2 2 2 2 2 2 2 2 3 2 11 16" xfId="30357"/>
    <cellStyle name="Normal 2 2 2 2 2 2 2 2 3 2 11 17" xfId="30358"/>
    <cellStyle name="Normal 2 2 2 2 2 2 2 2 3 2 11 18" xfId="30359"/>
    <cellStyle name="Normal 2 2 2 2 2 2 2 2 3 2 11 19" xfId="30360"/>
    <cellStyle name="Normal 2 2 2 2 2 2 2 2 3 2 11 2" xfId="30361"/>
    <cellStyle name="Normal 2 2 2 2 2 2 2 2 3 2 11 20" xfId="30362"/>
    <cellStyle name="Normal 2 2 2 2 2 2 2 2 3 2 11 21" xfId="30363"/>
    <cellStyle name="Normal 2 2 2 2 2 2 2 2 3 2 11 22" xfId="30364"/>
    <cellStyle name="Normal 2 2 2 2 2 2 2 2 3 2 11 3" xfId="30365"/>
    <cellStyle name="Normal 2 2 2 2 2 2 2 2 3 2 11 4" xfId="30366"/>
    <cellStyle name="Normal 2 2 2 2 2 2 2 2 3 2 11 5" xfId="30367"/>
    <cellStyle name="Normal 2 2 2 2 2 2 2 2 3 2 11 6" xfId="30368"/>
    <cellStyle name="Normal 2 2 2 2 2 2 2 2 3 2 11 7" xfId="30369"/>
    <cellStyle name="Normal 2 2 2 2 2 2 2 2 3 2 11 8" xfId="30370"/>
    <cellStyle name="Normal 2 2 2 2 2 2 2 2 3 2 11 9" xfId="30371"/>
    <cellStyle name="Normal 2 2 2 2 2 2 2 2 3 2 12" xfId="30372"/>
    <cellStyle name="Normal 2 2 2 2 2 2 2 2 3 2 13" xfId="30373"/>
    <cellStyle name="Normal 2 2 2 2 2 2 2 2 3 2 14" xfId="30374"/>
    <cellStyle name="Normal 2 2 2 2 2 2 2 2 3 2 15" xfId="30375"/>
    <cellStyle name="Normal 2 2 2 2 2 2 2 2 3 2 16" xfId="30376"/>
    <cellStyle name="Normal 2 2 2 2 2 2 2 2 3 2 17" xfId="30377"/>
    <cellStyle name="Normal 2 2 2 2 2 2 2 2 3 2 18" xfId="30378"/>
    <cellStyle name="Normal 2 2 2 2 2 2 2 2 3 2 19" xfId="30379"/>
    <cellStyle name="Normal 2 2 2 2 2 2 2 2 3 2 2" xfId="30380"/>
    <cellStyle name="Normal 2 2 2 2 2 2 2 2 3 2 2 2" xfId="30381"/>
    <cellStyle name="Normal 2 2 2 2 2 2 2 2 3 2 2 2 10" xfId="30382"/>
    <cellStyle name="Normal 2 2 2 2 2 2 2 2 3 2 2 2 11" xfId="30383"/>
    <cellStyle name="Normal 2 2 2 2 2 2 2 2 3 2 2 2 12" xfId="30384"/>
    <cellStyle name="Normal 2 2 2 2 2 2 2 2 3 2 2 2 13" xfId="30385"/>
    <cellStyle name="Normal 2 2 2 2 2 2 2 2 3 2 2 2 14" xfId="30386"/>
    <cellStyle name="Normal 2 2 2 2 2 2 2 2 3 2 2 2 15" xfId="30387"/>
    <cellStyle name="Normal 2 2 2 2 2 2 2 2 3 2 2 2 16" xfId="30388"/>
    <cellStyle name="Normal 2 2 2 2 2 2 2 2 3 2 2 2 17" xfId="30389"/>
    <cellStyle name="Normal 2 2 2 2 2 2 2 2 3 2 2 2 18" xfId="30390"/>
    <cellStyle name="Normal 2 2 2 2 2 2 2 2 3 2 2 2 19" xfId="30391"/>
    <cellStyle name="Normal 2 2 2 2 2 2 2 2 3 2 2 2 2" xfId="30392"/>
    <cellStyle name="Normal 2 2 2 2 2 2 2 2 3 2 2 2 20" xfId="30393"/>
    <cellStyle name="Normal 2 2 2 2 2 2 2 2 3 2 2 2 21" xfId="30394"/>
    <cellStyle name="Normal 2 2 2 2 2 2 2 2 3 2 2 2 22" xfId="30395"/>
    <cellStyle name="Normal 2 2 2 2 2 2 2 2 3 2 2 2 3" xfId="30396"/>
    <cellStyle name="Normal 2 2 2 2 2 2 2 2 3 2 2 2 4" xfId="30397"/>
    <cellStyle name="Normal 2 2 2 2 2 2 2 2 3 2 2 2 5" xfId="30398"/>
    <cellStyle name="Normal 2 2 2 2 2 2 2 2 3 2 2 2 6" xfId="30399"/>
    <cellStyle name="Normal 2 2 2 2 2 2 2 2 3 2 2 2 7" xfId="30400"/>
    <cellStyle name="Normal 2 2 2 2 2 2 2 2 3 2 2 2 8" xfId="30401"/>
    <cellStyle name="Normal 2 2 2 2 2 2 2 2 3 2 2 2 9" xfId="30402"/>
    <cellStyle name="Normal 2 2 2 2 2 2 2 2 3 2 20" xfId="30403"/>
    <cellStyle name="Normal 2 2 2 2 2 2 2 2 3 2 21" xfId="30404"/>
    <cellStyle name="Normal 2 2 2 2 2 2 2 2 3 2 22" xfId="30405"/>
    <cellStyle name="Normal 2 2 2 2 2 2 2 2 3 2 23" xfId="30406"/>
    <cellStyle name="Normal 2 2 2 2 2 2 2 2 3 2 24" xfId="30407"/>
    <cellStyle name="Normal 2 2 2 2 2 2 2 2 3 2 25" xfId="30408"/>
    <cellStyle name="Normal 2 2 2 2 2 2 2 2 3 2 26" xfId="30409"/>
    <cellStyle name="Normal 2 2 2 2 2 2 2 2 3 2 27" xfId="30410"/>
    <cellStyle name="Normal 2 2 2 2 2 2 2 2 3 2 28" xfId="30411"/>
    <cellStyle name="Normal 2 2 2 2 2 2 2 2 3 2 29" xfId="30412"/>
    <cellStyle name="Normal 2 2 2 2 2 2 2 2 3 2 3" xfId="30413"/>
    <cellStyle name="Normal 2 2 2 2 2 2 2 2 3 2 3 10" xfId="30414"/>
    <cellStyle name="Normal 2 2 2 2 2 2 2 2 3 2 3 11" xfId="30415"/>
    <cellStyle name="Normal 2 2 2 2 2 2 2 2 3 2 3 12" xfId="30416"/>
    <cellStyle name="Normal 2 2 2 2 2 2 2 2 3 2 3 13" xfId="30417"/>
    <cellStyle name="Normal 2 2 2 2 2 2 2 2 3 2 3 14" xfId="30418"/>
    <cellStyle name="Normal 2 2 2 2 2 2 2 2 3 2 3 15" xfId="30419"/>
    <cellStyle name="Normal 2 2 2 2 2 2 2 2 3 2 3 16" xfId="30420"/>
    <cellStyle name="Normal 2 2 2 2 2 2 2 2 3 2 3 17" xfId="30421"/>
    <cellStyle name="Normal 2 2 2 2 2 2 2 2 3 2 3 18" xfId="30422"/>
    <cellStyle name="Normal 2 2 2 2 2 2 2 2 3 2 3 19" xfId="30423"/>
    <cellStyle name="Normal 2 2 2 2 2 2 2 2 3 2 3 2" xfId="30424"/>
    <cellStyle name="Normal 2 2 2 2 2 2 2 2 3 2 3 20" xfId="30425"/>
    <cellStyle name="Normal 2 2 2 2 2 2 2 2 3 2 3 21" xfId="30426"/>
    <cellStyle name="Normal 2 2 2 2 2 2 2 2 3 2 3 22" xfId="30427"/>
    <cellStyle name="Normal 2 2 2 2 2 2 2 2 3 2 3 3" xfId="30428"/>
    <cellStyle name="Normal 2 2 2 2 2 2 2 2 3 2 3 4" xfId="30429"/>
    <cellStyle name="Normal 2 2 2 2 2 2 2 2 3 2 3 5" xfId="30430"/>
    <cellStyle name="Normal 2 2 2 2 2 2 2 2 3 2 3 6" xfId="30431"/>
    <cellStyle name="Normal 2 2 2 2 2 2 2 2 3 2 3 7" xfId="30432"/>
    <cellStyle name="Normal 2 2 2 2 2 2 2 2 3 2 3 8" xfId="30433"/>
    <cellStyle name="Normal 2 2 2 2 2 2 2 2 3 2 3 9" xfId="30434"/>
    <cellStyle name="Normal 2 2 2 2 2 2 2 2 3 2 30" xfId="30435"/>
    <cellStyle name="Normal 2 2 2 2 2 2 2 2 3 2 31" xfId="30436"/>
    <cellStyle name="Normal 2 2 2 2 2 2 2 2 3 2 32" xfId="30437"/>
    <cellStyle name="Normal 2 2 2 2 2 2 2 2 3 2 4" xfId="30438"/>
    <cellStyle name="Normal 2 2 2 2 2 2 2 2 3 2 4 10" xfId="30439"/>
    <cellStyle name="Normal 2 2 2 2 2 2 2 2 3 2 4 11" xfId="30440"/>
    <cellStyle name="Normal 2 2 2 2 2 2 2 2 3 2 4 12" xfId="30441"/>
    <cellStyle name="Normal 2 2 2 2 2 2 2 2 3 2 4 13" xfId="30442"/>
    <cellStyle name="Normal 2 2 2 2 2 2 2 2 3 2 4 14" xfId="30443"/>
    <cellStyle name="Normal 2 2 2 2 2 2 2 2 3 2 4 15" xfId="30444"/>
    <cellStyle name="Normal 2 2 2 2 2 2 2 2 3 2 4 16" xfId="30445"/>
    <cellStyle name="Normal 2 2 2 2 2 2 2 2 3 2 4 17" xfId="30446"/>
    <cellStyle name="Normal 2 2 2 2 2 2 2 2 3 2 4 18" xfId="30447"/>
    <cellStyle name="Normal 2 2 2 2 2 2 2 2 3 2 4 19" xfId="30448"/>
    <cellStyle name="Normal 2 2 2 2 2 2 2 2 3 2 4 2" xfId="30449"/>
    <cellStyle name="Normal 2 2 2 2 2 2 2 2 3 2 4 20" xfId="30450"/>
    <cellStyle name="Normal 2 2 2 2 2 2 2 2 3 2 4 21" xfId="30451"/>
    <cellStyle name="Normal 2 2 2 2 2 2 2 2 3 2 4 22" xfId="30452"/>
    <cellStyle name="Normal 2 2 2 2 2 2 2 2 3 2 4 3" xfId="30453"/>
    <cellStyle name="Normal 2 2 2 2 2 2 2 2 3 2 4 4" xfId="30454"/>
    <cellStyle name="Normal 2 2 2 2 2 2 2 2 3 2 4 5" xfId="30455"/>
    <cellStyle name="Normal 2 2 2 2 2 2 2 2 3 2 4 6" xfId="30456"/>
    <cellStyle name="Normal 2 2 2 2 2 2 2 2 3 2 4 7" xfId="30457"/>
    <cellStyle name="Normal 2 2 2 2 2 2 2 2 3 2 4 8" xfId="30458"/>
    <cellStyle name="Normal 2 2 2 2 2 2 2 2 3 2 4 9" xfId="30459"/>
    <cellStyle name="Normal 2 2 2 2 2 2 2 2 3 2 5" xfId="30460"/>
    <cellStyle name="Normal 2 2 2 2 2 2 2 2 3 2 5 10" xfId="30461"/>
    <cellStyle name="Normal 2 2 2 2 2 2 2 2 3 2 5 11" xfId="30462"/>
    <cellStyle name="Normal 2 2 2 2 2 2 2 2 3 2 5 12" xfId="30463"/>
    <cellStyle name="Normal 2 2 2 2 2 2 2 2 3 2 5 13" xfId="30464"/>
    <cellStyle name="Normal 2 2 2 2 2 2 2 2 3 2 5 14" xfId="30465"/>
    <cellStyle name="Normal 2 2 2 2 2 2 2 2 3 2 5 15" xfId="30466"/>
    <cellStyle name="Normal 2 2 2 2 2 2 2 2 3 2 5 16" xfId="30467"/>
    <cellStyle name="Normal 2 2 2 2 2 2 2 2 3 2 5 17" xfId="30468"/>
    <cellStyle name="Normal 2 2 2 2 2 2 2 2 3 2 5 18" xfId="30469"/>
    <cellStyle name="Normal 2 2 2 2 2 2 2 2 3 2 5 19" xfId="30470"/>
    <cellStyle name="Normal 2 2 2 2 2 2 2 2 3 2 5 2" xfId="30471"/>
    <cellStyle name="Normal 2 2 2 2 2 2 2 2 3 2 5 20" xfId="30472"/>
    <cellStyle name="Normal 2 2 2 2 2 2 2 2 3 2 5 21" xfId="30473"/>
    <cellStyle name="Normal 2 2 2 2 2 2 2 2 3 2 5 22" xfId="30474"/>
    <cellStyle name="Normal 2 2 2 2 2 2 2 2 3 2 5 3" xfId="30475"/>
    <cellStyle name="Normal 2 2 2 2 2 2 2 2 3 2 5 4" xfId="30476"/>
    <cellStyle name="Normal 2 2 2 2 2 2 2 2 3 2 5 5" xfId="30477"/>
    <cellStyle name="Normal 2 2 2 2 2 2 2 2 3 2 5 6" xfId="30478"/>
    <cellStyle name="Normal 2 2 2 2 2 2 2 2 3 2 5 7" xfId="30479"/>
    <cellStyle name="Normal 2 2 2 2 2 2 2 2 3 2 5 8" xfId="30480"/>
    <cellStyle name="Normal 2 2 2 2 2 2 2 2 3 2 5 9" xfId="30481"/>
    <cellStyle name="Normal 2 2 2 2 2 2 2 2 3 2 6" xfId="30482"/>
    <cellStyle name="Normal 2 2 2 2 2 2 2 2 3 2 6 10" xfId="30483"/>
    <cellStyle name="Normal 2 2 2 2 2 2 2 2 3 2 6 11" xfId="30484"/>
    <cellStyle name="Normal 2 2 2 2 2 2 2 2 3 2 6 12" xfId="30485"/>
    <cellStyle name="Normal 2 2 2 2 2 2 2 2 3 2 6 13" xfId="30486"/>
    <cellStyle name="Normal 2 2 2 2 2 2 2 2 3 2 6 14" xfId="30487"/>
    <cellStyle name="Normal 2 2 2 2 2 2 2 2 3 2 6 15" xfId="30488"/>
    <cellStyle name="Normal 2 2 2 2 2 2 2 2 3 2 6 16" xfId="30489"/>
    <cellStyle name="Normal 2 2 2 2 2 2 2 2 3 2 6 17" xfId="30490"/>
    <cellStyle name="Normal 2 2 2 2 2 2 2 2 3 2 6 18" xfId="30491"/>
    <cellStyle name="Normal 2 2 2 2 2 2 2 2 3 2 6 19" xfId="30492"/>
    <cellStyle name="Normal 2 2 2 2 2 2 2 2 3 2 6 2" xfId="30493"/>
    <cellStyle name="Normal 2 2 2 2 2 2 2 2 3 2 6 20" xfId="30494"/>
    <cellStyle name="Normal 2 2 2 2 2 2 2 2 3 2 6 21" xfId="30495"/>
    <cellStyle name="Normal 2 2 2 2 2 2 2 2 3 2 6 22" xfId="30496"/>
    <cellStyle name="Normal 2 2 2 2 2 2 2 2 3 2 6 3" xfId="30497"/>
    <cellStyle name="Normal 2 2 2 2 2 2 2 2 3 2 6 4" xfId="30498"/>
    <cellStyle name="Normal 2 2 2 2 2 2 2 2 3 2 6 5" xfId="30499"/>
    <cellStyle name="Normal 2 2 2 2 2 2 2 2 3 2 6 6" xfId="30500"/>
    <cellStyle name="Normal 2 2 2 2 2 2 2 2 3 2 6 7" xfId="30501"/>
    <cellStyle name="Normal 2 2 2 2 2 2 2 2 3 2 6 8" xfId="30502"/>
    <cellStyle name="Normal 2 2 2 2 2 2 2 2 3 2 6 9" xfId="30503"/>
    <cellStyle name="Normal 2 2 2 2 2 2 2 2 3 2 7" xfId="30504"/>
    <cellStyle name="Normal 2 2 2 2 2 2 2 2 3 2 7 10" xfId="30505"/>
    <cellStyle name="Normal 2 2 2 2 2 2 2 2 3 2 7 11" xfId="30506"/>
    <cellStyle name="Normal 2 2 2 2 2 2 2 2 3 2 7 12" xfId="30507"/>
    <cellStyle name="Normal 2 2 2 2 2 2 2 2 3 2 7 13" xfId="30508"/>
    <cellStyle name="Normal 2 2 2 2 2 2 2 2 3 2 7 14" xfId="30509"/>
    <cellStyle name="Normal 2 2 2 2 2 2 2 2 3 2 7 15" xfId="30510"/>
    <cellStyle name="Normal 2 2 2 2 2 2 2 2 3 2 7 16" xfId="30511"/>
    <cellStyle name="Normal 2 2 2 2 2 2 2 2 3 2 7 17" xfId="30512"/>
    <cellStyle name="Normal 2 2 2 2 2 2 2 2 3 2 7 18" xfId="30513"/>
    <cellStyle name="Normal 2 2 2 2 2 2 2 2 3 2 7 19" xfId="30514"/>
    <cellStyle name="Normal 2 2 2 2 2 2 2 2 3 2 7 2" xfId="30515"/>
    <cellStyle name="Normal 2 2 2 2 2 2 2 2 3 2 7 20" xfId="30516"/>
    <cellStyle name="Normal 2 2 2 2 2 2 2 2 3 2 7 21" xfId="30517"/>
    <cellStyle name="Normal 2 2 2 2 2 2 2 2 3 2 7 22" xfId="30518"/>
    <cellStyle name="Normal 2 2 2 2 2 2 2 2 3 2 7 3" xfId="30519"/>
    <cellStyle name="Normal 2 2 2 2 2 2 2 2 3 2 7 4" xfId="30520"/>
    <cellStyle name="Normal 2 2 2 2 2 2 2 2 3 2 7 5" xfId="30521"/>
    <cellStyle name="Normal 2 2 2 2 2 2 2 2 3 2 7 6" xfId="30522"/>
    <cellStyle name="Normal 2 2 2 2 2 2 2 2 3 2 7 7" xfId="30523"/>
    <cellStyle name="Normal 2 2 2 2 2 2 2 2 3 2 7 8" xfId="30524"/>
    <cellStyle name="Normal 2 2 2 2 2 2 2 2 3 2 7 9" xfId="30525"/>
    <cellStyle name="Normal 2 2 2 2 2 2 2 2 3 2 8" xfId="30526"/>
    <cellStyle name="Normal 2 2 2 2 2 2 2 2 3 2 8 10" xfId="30527"/>
    <cellStyle name="Normal 2 2 2 2 2 2 2 2 3 2 8 11" xfId="30528"/>
    <cellStyle name="Normal 2 2 2 2 2 2 2 2 3 2 8 12" xfId="30529"/>
    <cellStyle name="Normal 2 2 2 2 2 2 2 2 3 2 8 13" xfId="30530"/>
    <cellStyle name="Normal 2 2 2 2 2 2 2 2 3 2 8 14" xfId="30531"/>
    <cellStyle name="Normal 2 2 2 2 2 2 2 2 3 2 8 15" xfId="30532"/>
    <cellStyle name="Normal 2 2 2 2 2 2 2 2 3 2 8 16" xfId="30533"/>
    <cellStyle name="Normal 2 2 2 2 2 2 2 2 3 2 8 17" xfId="30534"/>
    <cellStyle name="Normal 2 2 2 2 2 2 2 2 3 2 8 18" xfId="30535"/>
    <cellStyle name="Normal 2 2 2 2 2 2 2 2 3 2 8 19" xfId="30536"/>
    <cellStyle name="Normal 2 2 2 2 2 2 2 2 3 2 8 2" xfId="30537"/>
    <cellStyle name="Normal 2 2 2 2 2 2 2 2 3 2 8 20" xfId="30538"/>
    <cellStyle name="Normal 2 2 2 2 2 2 2 2 3 2 8 21" xfId="30539"/>
    <cellStyle name="Normal 2 2 2 2 2 2 2 2 3 2 8 22" xfId="30540"/>
    <cellStyle name="Normal 2 2 2 2 2 2 2 2 3 2 8 3" xfId="30541"/>
    <cellStyle name="Normal 2 2 2 2 2 2 2 2 3 2 8 4" xfId="30542"/>
    <cellStyle name="Normal 2 2 2 2 2 2 2 2 3 2 8 5" xfId="30543"/>
    <cellStyle name="Normal 2 2 2 2 2 2 2 2 3 2 8 6" xfId="30544"/>
    <cellStyle name="Normal 2 2 2 2 2 2 2 2 3 2 8 7" xfId="30545"/>
    <cellStyle name="Normal 2 2 2 2 2 2 2 2 3 2 8 8" xfId="30546"/>
    <cellStyle name="Normal 2 2 2 2 2 2 2 2 3 2 8 9" xfId="30547"/>
    <cellStyle name="Normal 2 2 2 2 2 2 2 2 3 2 9" xfId="30548"/>
    <cellStyle name="Normal 2 2 2 2 2 2 2 2 3 2 9 10" xfId="30549"/>
    <cellStyle name="Normal 2 2 2 2 2 2 2 2 3 2 9 11" xfId="30550"/>
    <cellStyle name="Normal 2 2 2 2 2 2 2 2 3 2 9 12" xfId="30551"/>
    <cellStyle name="Normal 2 2 2 2 2 2 2 2 3 2 9 13" xfId="30552"/>
    <cellStyle name="Normal 2 2 2 2 2 2 2 2 3 2 9 14" xfId="30553"/>
    <cellStyle name="Normal 2 2 2 2 2 2 2 2 3 2 9 15" xfId="30554"/>
    <cellStyle name="Normal 2 2 2 2 2 2 2 2 3 2 9 16" xfId="30555"/>
    <cellStyle name="Normal 2 2 2 2 2 2 2 2 3 2 9 17" xfId="30556"/>
    <cellStyle name="Normal 2 2 2 2 2 2 2 2 3 2 9 18" xfId="30557"/>
    <cellStyle name="Normal 2 2 2 2 2 2 2 2 3 2 9 19" xfId="30558"/>
    <cellStyle name="Normal 2 2 2 2 2 2 2 2 3 2 9 2" xfId="30559"/>
    <cellStyle name="Normal 2 2 2 2 2 2 2 2 3 2 9 20" xfId="30560"/>
    <cellStyle name="Normal 2 2 2 2 2 2 2 2 3 2 9 21" xfId="30561"/>
    <cellStyle name="Normal 2 2 2 2 2 2 2 2 3 2 9 22" xfId="30562"/>
    <cellStyle name="Normal 2 2 2 2 2 2 2 2 3 2 9 3" xfId="30563"/>
    <cellStyle name="Normal 2 2 2 2 2 2 2 2 3 2 9 4" xfId="30564"/>
    <cellStyle name="Normal 2 2 2 2 2 2 2 2 3 2 9 5" xfId="30565"/>
    <cellStyle name="Normal 2 2 2 2 2 2 2 2 3 2 9 6" xfId="30566"/>
    <cellStyle name="Normal 2 2 2 2 2 2 2 2 3 2 9 7" xfId="30567"/>
    <cellStyle name="Normal 2 2 2 2 2 2 2 2 3 2 9 8" xfId="30568"/>
    <cellStyle name="Normal 2 2 2 2 2 2 2 2 3 2 9 9" xfId="30569"/>
    <cellStyle name="Normal 2 2 2 2 2 2 2 2 3 3" xfId="30570"/>
    <cellStyle name="Normal 2 2 2 2 2 2 2 2 3 3 10" xfId="30571"/>
    <cellStyle name="Normal 2 2 2 2 2 2 2 2 3 3 11" xfId="30572"/>
    <cellStyle name="Normal 2 2 2 2 2 2 2 2 3 3 12" xfId="30573"/>
    <cellStyle name="Normal 2 2 2 2 2 2 2 2 3 3 13" xfId="30574"/>
    <cellStyle name="Normal 2 2 2 2 2 2 2 2 3 3 14" xfId="30575"/>
    <cellStyle name="Normal 2 2 2 2 2 2 2 2 3 3 15" xfId="30576"/>
    <cellStyle name="Normal 2 2 2 2 2 2 2 2 3 3 16" xfId="30577"/>
    <cellStyle name="Normal 2 2 2 2 2 2 2 2 3 3 17" xfId="30578"/>
    <cellStyle name="Normal 2 2 2 2 2 2 2 2 3 3 18" xfId="30579"/>
    <cellStyle name="Normal 2 2 2 2 2 2 2 2 3 3 19" xfId="30580"/>
    <cellStyle name="Normal 2 2 2 2 2 2 2 2 3 3 2" xfId="30581"/>
    <cellStyle name="Normal 2 2 2 2 2 2 2 2 3 3 20" xfId="30582"/>
    <cellStyle name="Normal 2 2 2 2 2 2 2 2 3 3 21" xfId="30583"/>
    <cellStyle name="Normal 2 2 2 2 2 2 2 2 3 3 22" xfId="30584"/>
    <cellStyle name="Normal 2 2 2 2 2 2 2 2 3 3 23" xfId="30585"/>
    <cellStyle name="Normal 2 2 2 2 2 2 2 2 3 3 3" xfId="30586"/>
    <cellStyle name="Normal 2 2 2 2 2 2 2 2 3 3 4" xfId="30587"/>
    <cellStyle name="Normal 2 2 2 2 2 2 2 2 3 3 5" xfId="30588"/>
    <cellStyle name="Normal 2 2 2 2 2 2 2 2 3 3 6" xfId="30589"/>
    <cellStyle name="Normal 2 2 2 2 2 2 2 2 3 3 7" xfId="30590"/>
    <cellStyle name="Normal 2 2 2 2 2 2 2 2 3 3 8" xfId="30591"/>
    <cellStyle name="Normal 2 2 2 2 2 2 2 2 3 3 9" xfId="30592"/>
    <cellStyle name="Normal 2 2 2 2 2 2 2 2 3 4" xfId="30593"/>
    <cellStyle name="Normal 2 2 2 2 2 2 2 2 3 5" xfId="30594"/>
    <cellStyle name="Normal 2 2 2 2 2 2 2 2 3 6" xfId="30595"/>
    <cellStyle name="Normal 2 2 2 2 2 2 2 2 3 7" xfId="30596"/>
    <cellStyle name="Normal 2 2 2 2 2 2 2 2 3 8" xfId="30597"/>
    <cellStyle name="Normal 2 2 2 2 2 2 2 2 3 9" xfId="30598"/>
    <cellStyle name="Normal 2 2 2 2 2 2 2 2 30" xfId="30599"/>
    <cellStyle name="Normal 2 2 2 2 2 2 2 2 30 10" xfId="30600"/>
    <cellStyle name="Normal 2 2 2 2 2 2 2 2 30 11" xfId="30601"/>
    <cellStyle name="Normal 2 2 2 2 2 2 2 2 30 12" xfId="30602"/>
    <cellStyle name="Normal 2 2 2 2 2 2 2 2 30 13" xfId="30603"/>
    <cellStyle name="Normal 2 2 2 2 2 2 2 2 30 14" xfId="30604"/>
    <cellStyle name="Normal 2 2 2 2 2 2 2 2 30 15" xfId="30605"/>
    <cellStyle name="Normal 2 2 2 2 2 2 2 2 30 16" xfId="30606"/>
    <cellStyle name="Normal 2 2 2 2 2 2 2 2 30 17" xfId="30607"/>
    <cellStyle name="Normal 2 2 2 2 2 2 2 2 30 18" xfId="30608"/>
    <cellStyle name="Normal 2 2 2 2 2 2 2 2 30 19" xfId="30609"/>
    <cellStyle name="Normal 2 2 2 2 2 2 2 2 30 2" xfId="30610"/>
    <cellStyle name="Normal 2 2 2 2 2 2 2 2 30 20" xfId="30611"/>
    <cellStyle name="Normal 2 2 2 2 2 2 2 2 30 21" xfId="30612"/>
    <cellStyle name="Normal 2 2 2 2 2 2 2 2 30 22" xfId="30613"/>
    <cellStyle name="Normal 2 2 2 2 2 2 2 2 30 3" xfId="30614"/>
    <cellStyle name="Normal 2 2 2 2 2 2 2 2 30 4" xfId="30615"/>
    <cellStyle name="Normal 2 2 2 2 2 2 2 2 30 5" xfId="30616"/>
    <cellStyle name="Normal 2 2 2 2 2 2 2 2 30 6" xfId="30617"/>
    <cellStyle name="Normal 2 2 2 2 2 2 2 2 30 7" xfId="30618"/>
    <cellStyle name="Normal 2 2 2 2 2 2 2 2 30 8" xfId="30619"/>
    <cellStyle name="Normal 2 2 2 2 2 2 2 2 30 9" xfId="30620"/>
    <cellStyle name="Normal 2 2 2 2 2 2 2 2 31" xfId="30621"/>
    <cellStyle name="Normal 2 2 2 2 2 2 2 2 31 10" xfId="30622"/>
    <cellStyle name="Normal 2 2 2 2 2 2 2 2 31 11" xfId="30623"/>
    <cellStyle name="Normal 2 2 2 2 2 2 2 2 31 12" xfId="30624"/>
    <cellStyle name="Normal 2 2 2 2 2 2 2 2 31 13" xfId="30625"/>
    <cellStyle name="Normal 2 2 2 2 2 2 2 2 31 14" xfId="30626"/>
    <cellStyle name="Normal 2 2 2 2 2 2 2 2 31 15" xfId="30627"/>
    <cellStyle name="Normal 2 2 2 2 2 2 2 2 31 16" xfId="30628"/>
    <cellStyle name="Normal 2 2 2 2 2 2 2 2 31 17" xfId="30629"/>
    <cellStyle name="Normal 2 2 2 2 2 2 2 2 31 18" xfId="30630"/>
    <cellStyle name="Normal 2 2 2 2 2 2 2 2 31 19" xfId="30631"/>
    <cellStyle name="Normal 2 2 2 2 2 2 2 2 31 2" xfId="30632"/>
    <cellStyle name="Normal 2 2 2 2 2 2 2 2 31 20" xfId="30633"/>
    <cellStyle name="Normal 2 2 2 2 2 2 2 2 31 21" xfId="30634"/>
    <cellStyle name="Normal 2 2 2 2 2 2 2 2 31 22" xfId="30635"/>
    <cellStyle name="Normal 2 2 2 2 2 2 2 2 31 3" xfId="30636"/>
    <cellStyle name="Normal 2 2 2 2 2 2 2 2 31 4" xfId="30637"/>
    <cellStyle name="Normal 2 2 2 2 2 2 2 2 31 5" xfId="30638"/>
    <cellStyle name="Normal 2 2 2 2 2 2 2 2 31 6" xfId="30639"/>
    <cellStyle name="Normal 2 2 2 2 2 2 2 2 31 7" xfId="30640"/>
    <cellStyle name="Normal 2 2 2 2 2 2 2 2 31 8" xfId="30641"/>
    <cellStyle name="Normal 2 2 2 2 2 2 2 2 31 9" xfId="30642"/>
    <cellStyle name="Normal 2 2 2 2 2 2 2 2 32" xfId="30643"/>
    <cellStyle name="Normal 2 2 2 2 2 2 2 2 32 2" xfId="30644"/>
    <cellStyle name="Normal 2 2 2 2 2 2 2 2 32 2 10" xfId="30645"/>
    <cellStyle name="Normal 2 2 2 2 2 2 2 2 32 2 11" xfId="30646"/>
    <cellStyle name="Normal 2 2 2 2 2 2 2 2 32 2 12" xfId="30647"/>
    <cellStyle name="Normal 2 2 2 2 2 2 2 2 32 2 13" xfId="30648"/>
    <cellStyle name="Normal 2 2 2 2 2 2 2 2 32 2 14" xfId="30649"/>
    <cellStyle name="Normal 2 2 2 2 2 2 2 2 32 2 15" xfId="30650"/>
    <cellStyle name="Normal 2 2 2 2 2 2 2 2 32 2 16" xfId="30651"/>
    <cellStyle name="Normal 2 2 2 2 2 2 2 2 32 2 17" xfId="30652"/>
    <cellStyle name="Normal 2 2 2 2 2 2 2 2 32 2 18" xfId="30653"/>
    <cellStyle name="Normal 2 2 2 2 2 2 2 2 32 2 19" xfId="30654"/>
    <cellStyle name="Normal 2 2 2 2 2 2 2 2 32 2 2" xfId="30655"/>
    <cellStyle name="Normal 2 2 2 2 2 2 2 2 32 2 20" xfId="30656"/>
    <cellStyle name="Normal 2 2 2 2 2 2 2 2 32 2 21" xfId="30657"/>
    <cellStyle name="Normal 2 2 2 2 2 2 2 2 32 2 22" xfId="30658"/>
    <cellStyle name="Normal 2 2 2 2 2 2 2 2 32 2 3" xfId="30659"/>
    <cellStyle name="Normal 2 2 2 2 2 2 2 2 32 2 4" xfId="30660"/>
    <cellStyle name="Normal 2 2 2 2 2 2 2 2 32 2 5" xfId="30661"/>
    <cellStyle name="Normal 2 2 2 2 2 2 2 2 32 2 6" xfId="30662"/>
    <cellStyle name="Normal 2 2 2 2 2 2 2 2 32 2 7" xfId="30663"/>
    <cellStyle name="Normal 2 2 2 2 2 2 2 2 32 2 8" xfId="30664"/>
    <cellStyle name="Normal 2 2 2 2 2 2 2 2 32 2 9" xfId="30665"/>
    <cellStyle name="Normal 2 2 2 2 2 2 2 2 33" xfId="30666"/>
    <cellStyle name="Normal 2 2 2 2 2 2 2 2 33 10" xfId="30667"/>
    <cellStyle name="Normal 2 2 2 2 2 2 2 2 33 11" xfId="30668"/>
    <cellStyle name="Normal 2 2 2 2 2 2 2 2 33 12" xfId="30669"/>
    <cellStyle name="Normal 2 2 2 2 2 2 2 2 33 13" xfId="30670"/>
    <cellStyle name="Normal 2 2 2 2 2 2 2 2 33 14" xfId="30671"/>
    <cellStyle name="Normal 2 2 2 2 2 2 2 2 33 15" xfId="30672"/>
    <cellStyle name="Normal 2 2 2 2 2 2 2 2 33 16" xfId="30673"/>
    <cellStyle name="Normal 2 2 2 2 2 2 2 2 33 17" xfId="30674"/>
    <cellStyle name="Normal 2 2 2 2 2 2 2 2 33 18" xfId="30675"/>
    <cellStyle name="Normal 2 2 2 2 2 2 2 2 33 19" xfId="30676"/>
    <cellStyle name="Normal 2 2 2 2 2 2 2 2 33 2" xfId="30677"/>
    <cellStyle name="Normal 2 2 2 2 2 2 2 2 33 20" xfId="30678"/>
    <cellStyle name="Normal 2 2 2 2 2 2 2 2 33 21" xfId="30679"/>
    <cellStyle name="Normal 2 2 2 2 2 2 2 2 33 22" xfId="30680"/>
    <cellStyle name="Normal 2 2 2 2 2 2 2 2 33 3" xfId="30681"/>
    <cellStyle name="Normal 2 2 2 2 2 2 2 2 33 4" xfId="30682"/>
    <cellStyle name="Normal 2 2 2 2 2 2 2 2 33 5" xfId="30683"/>
    <cellStyle name="Normal 2 2 2 2 2 2 2 2 33 6" xfId="30684"/>
    <cellStyle name="Normal 2 2 2 2 2 2 2 2 33 7" xfId="30685"/>
    <cellStyle name="Normal 2 2 2 2 2 2 2 2 33 8" xfId="30686"/>
    <cellStyle name="Normal 2 2 2 2 2 2 2 2 33 9" xfId="30687"/>
    <cellStyle name="Normal 2 2 2 2 2 2 2 2 34" xfId="30688"/>
    <cellStyle name="Normal 2 2 2 2 2 2 2 2 34 10" xfId="30689"/>
    <cellStyle name="Normal 2 2 2 2 2 2 2 2 34 11" xfId="30690"/>
    <cellStyle name="Normal 2 2 2 2 2 2 2 2 34 12" xfId="30691"/>
    <cellStyle name="Normal 2 2 2 2 2 2 2 2 34 13" xfId="30692"/>
    <cellStyle name="Normal 2 2 2 2 2 2 2 2 34 14" xfId="30693"/>
    <cellStyle name="Normal 2 2 2 2 2 2 2 2 34 15" xfId="30694"/>
    <cellStyle name="Normal 2 2 2 2 2 2 2 2 34 16" xfId="30695"/>
    <cellStyle name="Normal 2 2 2 2 2 2 2 2 34 17" xfId="30696"/>
    <cellStyle name="Normal 2 2 2 2 2 2 2 2 34 18" xfId="30697"/>
    <cellStyle name="Normal 2 2 2 2 2 2 2 2 34 19" xfId="30698"/>
    <cellStyle name="Normal 2 2 2 2 2 2 2 2 34 2" xfId="30699"/>
    <cellStyle name="Normal 2 2 2 2 2 2 2 2 34 20" xfId="30700"/>
    <cellStyle name="Normal 2 2 2 2 2 2 2 2 34 21" xfId="30701"/>
    <cellStyle name="Normal 2 2 2 2 2 2 2 2 34 22" xfId="30702"/>
    <cellStyle name="Normal 2 2 2 2 2 2 2 2 34 3" xfId="30703"/>
    <cellStyle name="Normal 2 2 2 2 2 2 2 2 34 4" xfId="30704"/>
    <cellStyle name="Normal 2 2 2 2 2 2 2 2 34 5" xfId="30705"/>
    <cellStyle name="Normal 2 2 2 2 2 2 2 2 34 6" xfId="30706"/>
    <cellStyle name="Normal 2 2 2 2 2 2 2 2 34 7" xfId="30707"/>
    <cellStyle name="Normal 2 2 2 2 2 2 2 2 34 8" xfId="30708"/>
    <cellStyle name="Normal 2 2 2 2 2 2 2 2 34 9" xfId="30709"/>
    <cellStyle name="Normal 2 2 2 2 2 2 2 2 35" xfId="30710"/>
    <cellStyle name="Normal 2 2 2 2 2 2 2 2 35 10" xfId="30711"/>
    <cellStyle name="Normal 2 2 2 2 2 2 2 2 35 11" xfId="30712"/>
    <cellStyle name="Normal 2 2 2 2 2 2 2 2 35 12" xfId="30713"/>
    <cellStyle name="Normal 2 2 2 2 2 2 2 2 35 13" xfId="30714"/>
    <cellStyle name="Normal 2 2 2 2 2 2 2 2 35 14" xfId="30715"/>
    <cellStyle name="Normal 2 2 2 2 2 2 2 2 35 15" xfId="30716"/>
    <cellStyle name="Normal 2 2 2 2 2 2 2 2 35 16" xfId="30717"/>
    <cellStyle name="Normal 2 2 2 2 2 2 2 2 35 17" xfId="30718"/>
    <cellStyle name="Normal 2 2 2 2 2 2 2 2 35 18" xfId="30719"/>
    <cellStyle name="Normal 2 2 2 2 2 2 2 2 35 19" xfId="30720"/>
    <cellStyle name="Normal 2 2 2 2 2 2 2 2 35 2" xfId="30721"/>
    <cellStyle name="Normal 2 2 2 2 2 2 2 2 35 20" xfId="30722"/>
    <cellStyle name="Normal 2 2 2 2 2 2 2 2 35 21" xfId="30723"/>
    <cellStyle name="Normal 2 2 2 2 2 2 2 2 35 22" xfId="30724"/>
    <cellStyle name="Normal 2 2 2 2 2 2 2 2 35 3" xfId="30725"/>
    <cellStyle name="Normal 2 2 2 2 2 2 2 2 35 4" xfId="30726"/>
    <cellStyle name="Normal 2 2 2 2 2 2 2 2 35 5" xfId="30727"/>
    <cellStyle name="Normal 2 2 2 2 2 2 2 2 35 6" xfId="30728"/>
    <cellStyle name="Normal 2 2 2 2 2 2 2 2 35 7" xfId="30729"/>
    <cellStyle name="Normal 2 2 2 2 2 2 2 2 35 8" xfId="30730"/>
    <cellStyle name="Normal 2 2 2 2 2 2 2 2 35 9" xfId="30731"/>
    <cellStyle name="Normal 2 2 2 2 2 2 2 2 36" xfId="30732"/>
    <cellStyle name="Normal 2 2 2 2 2 2 2 2 36 10" xfId="30733"/>
    <cellStyle name="Normal 2 2 2 2 2 2 2 2 36 11" xfId="30734"/>
    <cellStyle name="Normal 2 2 2 2 2 2 2 2 36 12" xfId="30735"/>
    <cellStyle name="Normal 2 2 2 2 2 2 2 2 36 13" xfId="30736"/>
    <cellStyle name="Normal 2 2 2 2 2 2 2 2 36 14" xfId="30737"/>
    <cellStyle name="Normal 2 2 2 2 2 2 2 2 36 15" xfId="30738"/>
    <cellStyle name="Normal 2 2 2 2 2 2 2 2 36 16" xfId="30739"/>
    <cellStyle name="Normal 2 2 2 2 2 2 2 2 36 17" xfId="30740"/>
    <cellStyle name="Normal 2 2 2 2 2 2 2 2 36 18" xfId="30741"/>
    <cellStyle name="Normal 2 2 2 2 2 2 2 2 36 19" xfId="30742"/>
    <cellStyle name="Normal 2 2 2 2 2 2 2 2 36 2" xfId="30743"/>
    <cellStyle name="Normal 2 2 2 2 2 2 2 2 36 20" xfId="30744"/>
    <cellStyle name="Normal 2 2 2 2 2 2 2 2 36 21" xfId="30745"/>
    <cellStyle name="Normal 2 2 2 2 2 2 2 2 36 22" xfId="30746"/>
    <cellStyle name="Normal 2 2 2 2 2 2 2 2 36 3" xfId="30747"/>
    <cellStyle name="Normal 2 2 2 2 2 2 2 2 36 4" xfId="30748"/>
    <cellStyle name="Normal 2 2 2 2 2 2 2 2 36 5" xfId="30749"/>
    <cellStyle name="Normal 2 2 2 2 2 2 2 2 36 6" xfId="30750"/>
    <cellStyle name="Normal 2 2 2 2 2 2 2 2 36 7" xfId="30751"/>
    <cellStyle name="Normal 2 2 2 2 2 2 2 2 36 8" xfId="30752"/>
    <cellStyle name="Normal 2 2 2 2 2 2 2 2 36 9" xfId="30753"/>
    <cellStyle name="Normal 2 2 2 2 2 2 2 2 37" xfId="30754"/>
    <cellStyle name="Normal 2 2 2 2 2 2 2 2 37 10" xfId="30755"/>
    <cellStyle name="Normal 2 2 2 2 2 2 2 2 37 11" xfId="30756"/>
    <cellStyle name="Normal 2 2 2 2 2 2 2 2 37 12" xfId="30757"/>
    <cellStyle name="Normal 2 2 2 2 2 2 2 2 37 13" xfId="30758"/>
    <cellStyle name="Normal 2 2 2 2 2 2 2 2 37 14" xfId="30759"/>
    <cellStyle name="Normal 2 2 2 2 2 2 2 2 37 15" xfId="30760"/>
    <cellStyle name="Normal 2 2 2 2 2 2 2 2 37 16" xfId="30761"/>
    <cellStyle name="Normal 2 2 2 2 2 2 2 2 37 17" xfId="30762"/>
    <cellStyle name="Normal 2 2 2 2 2 2 2 2 37 18" xfId="30763"/>
    <cellStyle name="Normal 2 2 2 2 2 2 2 2 37 19" xfId="30764"/>
    <cellStyle name="Normal 2 2 2 2 2 2 2 2 37 2" xfId="30765"/>
    <cellStyle name="Normal 2 2 2 2 2 2 2 2 37 20" xfId="30766"/>
    <cellStyle name="Normal 2 2 2 2 2 2 2 2 37 21" xfId="30767"/>
    <cellStyle name="Normal 2 2 2 2 2 2 2 2 37 22" xfId="30768"/>
    <cellStyle name="Normal 2 2 2 2 2 2 2 2 37 3" xfId="30769"/>
    <cellStyle name="Normal 2 2 2 2 2 2 2 2 37 4" xfId="30770"/>
    <cellStyle name="Normal 2 2 2 2 2 2 2 2 37 5" xfId="30771"/>
    <cellStyle name="Normal 2 2 2 2 2 2 2 2 37 6" xfId="30772"/>
    <cellStyle name="Normal 2 2 2 2 2 2 2 2 37 7" xfId="30773"/>
    <cellStyle name="Normal 2 2 2 2 2 2 2 2 37 8" xfId="30774"/>
    <cellStyle name="Normal 2 2 2 2 2 2 2 2 37 9" xfId="30775"/>
    <cellStyle name="Normal 2 2 2 2 2 2 2 2 38" xfId="30776"/>
    <cellStyle name="Normal 2 2 2 2 2 2 2 2 38 10" xfId="30777"/>
    <cellStyle name="Normal 2 2 2 2 2 2 2 2 38 11" xfId="30778"/>
    <cellStyle name="Normal 2 2 2 2 2 2 2 2 38 12" xfId="30779"/>
    <cellStyle name="Normal 2 2 2 2 2 2 2 2 38 13" xfId="30780"/>
    <cellStyle name="Normal 2 2 2 2 2 2 2 2 38 14" xfId="30781"/>
    <cellStyle name="Normal 2 2 2 2 2 2 2 2 38 15" xfId="30782"/>
    <cellStyle name="Normal 2 2 2 2 2 2 2 2 38 16" xfId="30783"/>
    <cellStyle name="Normal 2 2 2 2 2 2 2 2 38 17" xfId="30784"/>
    <cellStyle name="Normal 2 2 2 2 2 2 2 2 38 18" xfId="30785"/>
    <cellStyle name="Normal 2 2 2 2 2 2 2 2 38 19" xfId="30786"/>
    <cellStyle name="Normal 2 2 2 2 2 2 2 2 38 2" xfId="30787"/>
    <cellStyle name="Normal 2 2 2 2 2 2 2 2 38 20" xfId="30788"/>
    <cellStyle name="Normal 2 2 2 2 2 2 2 2 38 21" xfId="30789"/>
    <cellStyle name="Normal 2 2 2 2 2 2 2 2 38 22" xfId="30790"/>
    <cellStyle name="Normal 2 2 2 2 2 2 2 2 38 3" xfId="30791"/>
    <cellStyle name="Normal 2 2 2 2 2 2 2 2 38 4" xfId="30792"/>
    <cellStyle name="Normal 2 2 2 2 2 2 2 2 38 5" xfId="30793"/>
    <cellStyle name="Normal 2 2 2 2 2 2 2 2 38 6" xfId="30794"/>
    <cellStyle name="Normal 2 2 2 2 2 2 2 2 38 7" xfId="30795"/>
    <cellStyle name="Normal 2 2 2 2 2 2 2 2 38 8" xfId="30796"/>
    <cellStyle name="Normal 2 2 2 2 2 2 2 2 38 9" xfId="30797"/>
    <cellStyle name="Normal 2 2 2 2 2 2 2 2 39" xfId="30798"/>
    <cellStyle name="Normal 2 2 2 2 2 2 2 2 39 10" xfId="30799"/>
    <cellStyle name="Normal 2 2 2 2 2 2 2 2 39 11" xfId="30800"/>
    <cellStyle name="Normal 2 2 2 2 2 2 2 2 39 12" xfId="30801"/>
    <cellStyle name="Normal 2 2 2 2 2 2 2 2 39 13" xfId="30802"/>
    <cellStyle name="Normal 2 2 2 2 2 2 2 2 39 14" xfId="30803"/>
    <cellStyle name="Normal 2 2 2 2 2 2 2 2 39 15" xfId="30804"/>
    <cellStyle name="Normal 2 2 2 2 2 2 2 2 39 16" xfId="30805"/>
    <cellStyle name="Normal 2 2 2 2 2 2 2 2 39 17" xfId="30806"/>
    <cellStyle name="Normal 2 2 2 2 2 2 2 2 39 18" xfId="30807"/>
    <cellStyle name="Normal 2 2 2 2 2 2 2 2 39 19" xfId="30808"/>
    <cellStyle name="Normal 2 2 2 2 2 2 2 2 39 2" xfId="30809"/>
    <cellStyle name="Normal 2 2 2 2 2 2 2 2 39 20" xfId="30810"/>
    <cellStyle name="Normal 2 2 2 2 2 2 2 2 39 21" xfId="30811"/>
    <cellStyle name="Normal 2 2 2 2 2 2 2 2 39 22" xfId="30812"/>
    <cellStyle name="Normal 2 2 2 2 2 2 2 2 39 3" xfId="30813"/>
    <cellStyle name="Normal 2 2 2 2 2 2 2 2 39 4" xfId="30814"/>
    <cellStyle name="Normal 2 2 2 2 2 2 2 2 39 5" xfId="30815"/>
    <cellStyle name="Normal 2 2 2 2 2 2 2 2 39 6" xfId="30816"/>
    <cellStyle name="Normal 2 2 2 2 2 2 2 2 39 7" xfId="30817"/>
    <cellStyle name="Normal 2 2 2 2 2 2 2 2 39 8" xfId="30818"/>
    <cellStyle name="Normal 2 2 2 2 2 2 2 2 39 9" xfId="30819"/>
    <cellStyle name="Normal 2 2 2 2 2 2 2 2 4" xfId="30820"/>
    <cellStyle name="Normal 2 2 2 2 2 2 2 2 4 10" xfId="30821"/>
    <cellStyle name="Normal 2 2 2 2 2 2 2 2 4 11" xfId="30822"/>
    <cellStyle name="Normal 2 2 2 2 2 2 2 2 4 12" xfId="30823"/>
    <cellStyle name="Normal 2 2 2 2 2 2 2 2 4 13" xfId="30824"/>
    <cellStyle name="Normal 2 2 2 2 2 2 2 2 4 14" xfId="30825"/>
    <cellStyle name="Normal 2 2 2 2 2 2 2 2 4 15" xfId="30826"/>
    <cellStyle name="Normal 2 2 2 2 2 2 2 2 4 16" xfId="30827"/>
    <cellStyle name="Normal 2 2 2 2 2 2 2 2 4 17" xfId="30828"/>
    <cellStyle name="Normal 2 2 2 2 2 2 2 2 4 18" xfId="30829"/>
    <cellStyle name="Normal 2 2 2 2 2 2 2 2 4 19" xfId="30830"/>
    <cellStyle name="Normal 2 2 2 2 2 2 2 2 4 2" xfId="30831"/>
    <cellStyle name="Normal 2 2 2 2 2 2 2 2 4 20" xfId="30832"/>
    <cellStyle name="Normal 2 2 2 2 2 2 2 2 4 21" xfId="30833"/>
    <cellStyle name="Normal 2 2 2 2 2 2 2 2 4 22" xfId="30834"/>
    <cellStyle name="Normal 2 2 2 2 2 2 2 2 4 3" xfId="30835"/>
    <cellStyle name="Normal 2 2 2 2 2 2 2 2 4 4" xfId="30836"/>
    <cellStyle name="Normal 2 2 2 2 2 2 2 2 4 5" xfId="30837"/>
    <cellStyle name="Normal 2 2 2 2 2 2 2 2 4 6" xfId="30838"/>
    <cellStyle name="Normal 2 2 2 2 2 2 2 2 4 7" xfId="30839"/>
    <cellStyle name="Normal 2 2 2 2 2 2 2 2 4 8" xfId="30840"/>
    <cellStyle name="Normal 2 2 2 2 2 2 2 2 4 9" xfId="30841"/>
    <cellStyle name="Normal 2 2 2 2 2 2 2 2 40" xfId="30842"/>
    <cellStyle name="Normal 2 2 2 2 2 2 2 2 40 10" xfId="30843"/>
    <cellStyle name="Normal 2 2 2 2 2 2 2 2 40 11" xfId="30844"/>
    <cellStyle name="Normal 2 2 2 2 2 2 2 2 40 12" xfId="30845"/>
    <cellStyle name="Normal 2 2 2 2 2 2 2 2 40 13" xfId="30846"/>
    <cellStyle name="Normal 2 2 2 2 2 2 2 2 40 14" xfId="30847"/>
    <cellStyle name="Normal 2 2 2 2 2 2 2 2 40 15" xfId="30848"/>
    <cellStyle name="Normal 2 2 2 2 2 2 2 2 40 16" xfId="30849"/>
    <cellStyle name="Normal 2 2 2 2 2 2 2 2 40 17" xfId="30850"/>
    <cellStyle name="Normal 2 2 2 2 2 2 2 2 40 18" xfId="30851"/>
    <cellStyle name="Normal 2 2 2 2 2 2 2 2 40 19" xfId="30852"/>
    <cellStyle name="Normal 2 2 2 2 2 2 2 2 40 2" xfId="30853"/>
    <cellStyle name="Normal 2 2 2 2 2 2 2 2 40 20" xfId="30854"/>
    <cellStyle name="Normal 2 2 2 2 2 2 2 2 40 21" xfId="30855"/>
    <cellStyle name="Normal 2 2 2 2 2 2 2 2 40 22" xfId="30856"/>
    <cellStyle name="Normal 2 2 2 2 2 2 2 2 40 3" xfId="30857"/>
    <cellStyle name="Normal 2 2 2 2 2 2 2 2 40 4" xfId="30858"/>
    <cellStyle name="Normal 2 2 2 2 2 2 2 2 40 5" xfId="30859"/>
    <cellStyle name="Normal 2 2 2 2 2 2 2 2 40 6" xfId="30860"/>
    <cellStyle name="Normal 2 2 2 2 2 2 2 2 40 7" xfId="30861"/>
    <cellStyle name="Normal 2 2 2 2 2 2 2 2 40 8" xfId="30862"/>
    <cellStyle name="Normal 2 2 2 2 2 2 2 2 40 9" xfId="30863"/>
    <cellStyle name="Normal 2 2 2 2 2 2 2 2 41" xfId="30864"/>
    <cellStyle name="Normal 2 2 2 2 2 2 2 2 41 10" xfId="30865"/>
    <cellStyle name="Normal 2 2 2 2 2 2 2 2 41 11" xfId="30866"/>
    <cellStyle name="Normal 2 2 2 2 2 2 2 2 41 12" xfId="30867"/>
    <cellStyle name="Normal 2 2 2 2 2 2 2 2 41 13" xfId="30868"/>
    <cellStyle name="Normal 2 2 2 2 2 2 2 2 41 14" xfId="30869"/>
    <cellStyle name="Normal 2 2 2 2 2 2 2 2 41 15" xfId="30870"/>
    <cellStyle name="Normal 2 2 2 2 2 2 2 2 41 16" xfId="30871"/>
    <cellStyle name="Normal 2 2 2 2 2 2 2 2 41 17" xfId="30872"/>
    <cellStyle name="Normal 2 2 2 2 2 2 2 2 41 18" xfId="30873"/>
    <cellStyle name="Normal 2 2 2 2 2 2 2 2 41 19" xfId="30874"/>
    <cellStyle name="Normal 2 2 2 2 2 2 2 2 41 2" xfId="30875"/>
    <cellStyle name="Normal 2 2 2 2 2 2 2 2 41 20" xfId="30876"/>
    <cellStyle name="Normal 2 2 2 2 2 2 2 2 41 21" xfId="30877"/>
    <cellStyle name="Normal 2 2 2 2 2 2 2 2 41 22" xfId="30878"/>
    <cellStyle name="Normal 2 2 2 2 2 2 2 2 41 3" xfId="30879"/>
    <cellStyle name="Normal 2 2 2 2 2 2 2 2 41 4" xfId="30880"/>
    <cellStyle name="Normal 2 2 2 2 2 2 2 2 41 5" xfId="30881"/>
    <cellStyle name="Normal 2 2 2 2 2 2 2 2 41 6" xfId="30882"/>
    <cellStyle name="Normal 2 2 2 2 2 2 2 2 41 7" xfId="30883"/>
    <cellStyle name="Normal 2 2 2 2 2 2 2 2 41 8" xfId="30884"/>
    <cellStyle name="Normal 2 2 2 2 2 2 2 2 41 9" xfId="30885"/>
    <cellStyle name="Normal 2 2 2 2 2 2 2 2 42" xfId="30886"/>
    <cellStyle name="Normal 2 2 2 2 2 2 2 2 42 2" xfId="30887"/>
    <cellStyle name="Normal 2 2 2 2 2 2 2 2 42 2 10" xfId="30888"/>
    <cellStyle name="Normal 2 2 2 2 2 2 2 2 42 2 11" xfId="30889"/>
    <cellStyle name="Normal 2 2 2 2 2 2 2 2 42 2 12" xfId="30890"/>
    <cellStyle name="Normal 2 2 2 2 2 2 2 2 42 2 13" xfId="30891"/>
    <cellStyle name="Normal 2 2 2 2 2 2 2 2 42 2 14" xfId="30892"/>
    <cellStyle name="Normal 2 2 2 2 2 2 2 2 42 2 15" xfId="30893"/>
    <cellStyle name="Normal 2 2 2 2 2 2 2 2 42 2 16" xfId="30894"/>
    <cellStyle name="Normal 2 2 2 2 2 2 2 2 42 2 17" xfId="30895"/>
    <cellStyle name="Normal 2 2 2 2 2 2 2 2 42 2 18" xfId="30896"/>
    <cellStyle name="Normal 2 2 2 2 2 2 2 2 42 2 19" xfId="30897"/>
    <cellStyle name="Normal 2 2 2 2 2 2 2 2 42 2 2" xfId="30898"/>
    <cellStyle name="Normal 2 2 2 2 2 2 2 2 42 2 2 2" xfId="30899"/>
    <cellStyle name="Normal 2 2 2 2 2 2 2 2 42 2 2 2 10" xfId="30900"/>
    <cellStyle name="Normal 2 2 2 2 2 2 2 2 42 2 2 2 11" xfId="30901"/>
    <cellStyle name="Normal 2 2 2 2 2 2 2 2 42 2 2 2 12" xfId="30902"/>
    <cellStyle name="Normal 2 2 2 2 2 2 2 2 42 2 2 2 13" xfId="30903"/>
    <cellStyle name="Normal 2 2 2 2 2 2 2 2 42 2 2 2 14" xfId="30904"/>
    <cellStyle name="Normal 2 2 2 2 2 2 2 2 42 2 2 2 15" xfId="30905"/>
    <cellStyle name="Normal 2 2 2 2 2 2 2 2 42 2 2 2 16" xfId="30906"/>
    <cellStyle name="Normal 2 2 2 2 2 2 2 2 42 2 2 2 17" xfId="30907"/>
    <cellStyle name="Normal 2 2 2 2 2 2 2 2 42 2 2 2 18" xfId="30908"/>
    <cellStyle name="Normal 2 2 2 2 2 2 2 2 42 2 2 2 19" xfId="30909"/>
    <cellStyle name="Normal 2 2 2 2 2 2 2 2 42 2 2 2 2" xfId="30910"/>
    <cellStyle name="Normal 2 2 2 2 2 2 2 2 42 2 2 2 20" xfId="30911"/>
    <cellStyle name="Normal 2 2 2 2 2 2 2 2 42 2 2 2 21" xfId="30912"/>
    <cellStyle name="Normal 2 2 2 2 2 2 2 2 42 2 2 2 22" xfId="30913"/>
    <cellStyle name="Normal 2 2 2 2 2 2 2 2 42 2 2 2 3" xfId="30914"/>
    <cellStyle name="Normal 2 2 2 2 2 2 2 2 42 2 2 2 4" xfId="30915"/>
    <cellStyle name="Normal 2 2 2 2 2 2 2 2 42 2 2 2 5" xfId="30916"/>
    <cellStyle name="Normal 2 2 2 2 2 2 2 2 42 2 2 2 6" xfId="30917"/>
    <cellStyle name="Normal 2 2 2 2 2 2 2 2 42 2 2 2 7" xfId="30918"/>
    <cellStyle name="Normal 2 2 2 2 2 2 2 2 42 2 2 2 8" xfId="30919"/>
    <cellStyle name="Normal 2 2 2 2 2 2 2 2 42 2 2 2 9" xfId="30920"/>
    <cellStyle name="Normal 2 2 2 2 2 2 2 2 42 2 2 3" xfId="30921"/>
    <cellStyle name="Normal 2 2 2 2 2 2 2 2 42 2 2 3 10" xfId="30922"/>
    <cellStyle name="Normal 2 2 2 2 2 2 2 2 42 2 2 3 11" xfId="30923"/>
    <cellStyle name="Normal 2 2 2 2 2 2 2 2 42 2 2 3 12" xfId="30924"/>
    <cellStyle name="Normal 2 2 2 2 2 2 2 2 42 2 2 3 13" xfId="30925"/>
    <cellStyle name="Normal 2 2 2 2 2 2 2 2 42 2 2 3 14" xfId="30926"/>
    <cellStyle name="Normal 2 2 2 2 2 2 2 2 42 2 2 3 15" xfId="30927"/>
    <cellStyle name="Normal 2 2 2 2 2 2 2 2 42 2 2 3 16" xfId="30928"/>
    <cellStyle name="Normal 2 2 2 2 2 2 2 2 42 2 2 3 17" xfId="30929"/>
    <cellStyle name="Normal 2 2 2 2 2 2 2 2 42 2 2 3 18" xfId="30930"/>
    <cellStyle name="Normal 2 2 2 2 2 2 2 2 42 2 2 3 19" xfId="30931"/>
    <cellStyle name="Normal 2 2 2 2 2 2 2 2 42 2 2 3 2" xfId="30932"/>
    <cellStyle name="Normal 2 2 2 2 2 2 2 2 42 2 2 3 20" xfId="30933"/>
    <cellStyle name="Normal 2 2 2 2 2 2 2 2 42 2 2 3 21" xfId="30934"/>
    <cellStyle name="Normal 2 2 2 2 2 2 2 2 42 2 2 3 22" xfId="30935"/>
    <cellStyle name="Normal 2 2 2 2 2 2 2 2 42 2 2 3 3" xfId="30936"/>
    <cellStyle name="Normal 2 2 2 2 2 2 2 2 42 2 2 3 4" xfId="30937"/>
    <cellStyle name="Normal 2 2 2 2 2 2 2 2 42 2 2 3 5" xfId="30938"/>
    <cellStyle name="Normal 2 2 2 2 2 2 2 2 42 2 2 3 6" xfId="30939"/>
    <cellStyle name="Normal 2 2 2 2 2 2 2 2 42 2 2 3 7" xfId="30940"/>
    <cellStyle name="Normal 2 2 2 2 2 2 2 2 42 2 2 3 8" xfId="30941"/>
    <cellStyle name="Normal 2 2 2 2 2 2 2 2 42 2 2 3 9" xfId="30942"/>
    <cellStyle name="Normal 2 2 2 2 2 2 2 2 42 2 20" xfId="30943"/>
    <cellStyle name="Normal 2 2 2 2 2 2 2 2 42 2 21" xfId="30944"/>
    <cellStyle name="Normal 2 2 2 2 2 2 2 2 42 2 22" xfId="30945"/>
    <cellStyle name="Normal 2 2 2 2 2 2 2 2 42 2 23" xfId="30946"/>
    <cellStyle name="Normal 2 2 2 2 2 2 2 2 42 2 24" xfId="30947"/>
    <cellStyle name="Normal 2 2 2 2 2 2 2 2 42 2 3" xfId="30948"/>
    <cellStyle name="Normal 2 2 2 2 2 2 2 2 42 2 3 2" xfId="30949"/>
    <cellStyle name="Normal 2 2 2 2 2 2 2 2 42 2 4" xfId="30950"/>
    <cellStyle name="Normal 2 2 2 2 2 2 2 2 42 2 5" xfId="30951"/>
    <cellStyle name="Normal 2 2 2 2 2 2 2 2 42 2 6" xfId="30952"/>
    <cellStyle name="Normal 2 2 2 2 2 2 2 2 42 2 7" xfId="30953"/>
    <cellStyle name="Normal 2 2 2 2 2 2 2 2 42 2 8" xfId="30954"/>
    <cellStyle name="Normal 2 2 2 2 2 2 2 2 42 2 9" xfId="30955"/>
    <cellStyle name="Normal 2 2 2 2 2 2 2 2 42 3" xfId="30956"/>
    <cellStyle name="Normal 2 2 2 2 2 2 2 2 42 3 10" xfId="30957"/>
    <cellStyle name="Normal 2 2 2 2 2 2 2 2 42 3 11" xfId="30958"/>
    <cellStyle name="Normal 2 2 2 2 2 2 2 2 42 3 12" xfId="30959"/>
    <cellStyle name="Normal 2 2 2 2 2 2 2 2 42 3 13" xfId="30960"/>
    <cellStyle name="Normal 2 2 2 2 2 2 2 2 42 3 14" xfId="30961"/>
    <cellStyle name="Normal 2 2 2 2 2 2 2 2 42 3 15" xfId="30962"/>
    <cellStyle name="Normal 2 2 2 2 2 2 2 2 42 3 16" xfId="30963"/>
    <cellStyle name="Normal 2 2 2 2 2 2 2 2 42 3 17" xfId="30964"/>
    <cellStyle name="Normal 2 2 2 2 2 2 2 2 42 3 18" xfId="30965"/>
    <cellStyle name="Normal 2 2 2 2 2 2 2 2 42 3 19" xfId="30966"/>
    <cellStyle name="Normal 2 2 2 2 2 2 2 2 42 3 2" xfId="30967"/>
    <cellStyle name="Normal 2 2 2 2 2 2 2 2 42 3 20" xfId="30968"/>
    <cellStyle name="Normal 2 2 2 2 2 2 2 2 42 3 21" xfId="30969"/>
    <cellStyle name="Normal 2 2 2 2 2 2 2 2 42 3 22" xfId="30970"/>
    <cellStyle name="Normal 2 2 2 2 2 2 2 2 42 3 3" xfId="30971"/>
    <cellStyle name="Normal 2 2 2 2 2 2 2 2 42 3 4" xfId="30972"/>
    <cellStyle name="Normal 2 2 2 2 2 2 2 2 42 3 5" xfId="30973"/>
    <cellStyle name="Normal 2 2 2 2 2 2 2 2 42 3 6" xfId="30974"/>
    <cellStyle name="Normal 2 2 2 2 2 2 2 2 42 3 7" xfId="30975"/>
    <cellStyle name="Normal 2 2 2 2 2 2 2 2 42 3 8" xfId="30976"/>
    <cellStyle name="Normal 2 2 2 2 2 2 2 2 42 3 9" xfId="30977"/>
    <cellStyle name="Normal 2 2 2 2 2 2 2 2 42 4" xfId="30978"/>
    <cellStyle name="Normal 2 2 2 2 2 2 2 2 42 4 10" xfId="30979"/>
    <cellStyle name="Normal 2 2 2 2 2 2 2 2 42 4 11" xfId="30980"/>
    <cellStyle name="Normal 2 2 2 2 2 2 2 2 42 4 12" xfId="30981"/>
    <cellStyle name="Normal 2 2 2 2 2 2 2 2 42 4 13" xfId="30982"/>
    <cellStyle name="Normal 2 2 2 2 2 2 2 2 42 4 14" xfId="30983"/>
    <cellStyle name="Normal 2 2 2 2 2 2 2 2 42 4 15" xfId="30984"/>
    <cellStyle name="Normal 2 2 2 2 2 2 2 2 42 4 16" xfId="30985"/>
    <cellStyle name="Normal 2 2 2 2 2 2 2 2 42 4 17" xfId="30986"/>
    <cellStyle name="Normal 2 2 2 2 2 2 2 2 42 4 18" xfId="30987"/>
    <cellStyle name="Normal 2 2 2 2 2 2 2 2 42 4 19" xfId="30988"/>
    <cellStyle name="Normal 2 2 2 2 2 2 2 2 42 4 2" xfId="30989"/>
    <cellStyle name="Normal 2 2 2 2 2 2 2 2 42 4 20" xfId="30990"/>
    <cellStyle name="Normal 2 2 2 2 2 2 2 2 42 4 21" xfId="30991"/>
    <cellStyle name="Normal 2 2 2 2 2 2 2 2 42 4 22" xfId="30992"/>
    <cellStyle name="Normal 2 2 2 2 2 2 2 2 42 4 3" xfId="30993"/>
    <cellStyle name="Normal 2 2 2 2 2 2 2 2 42 4 4" xfId="30994"/>
    <cellStyle name="Normal 2 2 2 2 2 2 2 2 42 4 5" xfId="30995"/>
    <cellStyle name="Normal 2 2 2 2 2 2 2 2 42 4 6" xfId="30996"/>
    <cellStyle name="Normal 2 2 2 2 2 2 2 2 42 4 7" xfId="30997"/>
    <cellStyle name="Normal 2 2 2 2 2 2 2 2 42 4 8" xfId="30998"/>
    <cellStyle name="Normal 2 2 2 2 2 2 2 2 42 4 9" xfId="30999"/>
    <cellStyle name="Normal 2 2 2 2 2 2 2 2 43" xfId="31000"/>
    <cellStyle name="Normal 2 2 2 2 2 2 2 2 43 10" xfId="31001"/>
    <cellStyle name="Normal 2 2 2 2 2 2 2 2 43 11" xfId="31002"/>
    <cellStyle name="Normal 2 2 2 2 2 2 2 2 43 12" xfId="31003"/>
    <cellStyle name="Normal 2 2 2 2 2 2 2 2 43 13" xfId="31004"/>
    <cellStyle name="Normal 2 2 2 2 2 2 2 2 43 14" xfId="31005"/>
    <cellStyle name="Normal 2 2 2 2 2 2 2 2 43 15" xfId="31006"/>
    <cellStyle name="Normal 2 2 2 2 2 2 2 2 43 16" xfId="31007"/>
    <cellStyle name="Normal 2 2 2 2 2 2 2 2 43 17" xfId="31008"/>
    <cellStyle name="Normal 2 2 2 2 2 2 2 2 43 18" xfId="31009"/>
    <cellStyle name="Normal 2 2 2 2 2 2 2 2 43 19" xfId="31010"/>
    <cellStyle name="Normal 2 2 2 2 2 2 2 2 43 2" xfId="31011"/>
    <cellStyle name="Normal 2 2 2 2 2 2 2 2 43 20" xfId="31012"/>
    <cellStyle name="Normal 2 2 2 2 2 2 2 2 43 21" xfId="31013"/>
    <cellStyle name="Normal 2 2 2 2 2 2 2 2 43 22" xfId="31014"/>
    <cellStyle name="Normal 2 2 2 2 2 2 2 2 43 3" xfId="31015"/>
    <cellStyle name="Normal 2 2 2 2 2 2 2 2 43 4" xfId="31016"/>
    <cellStyle name="Normal 2 2 2 2 2 2 2 2 43 5" xfId="31017"/>
    <cellStyle name="Normal 2 2 2 2 2 2 2 2 43 6" xfId="31018"/>
    <cellStyle name="Normal 2 2 2 2 2 2 2 2 43 7" xfId="31019"/>
    <cellStyle name="Normal 2 2 2 2 2 2 2 2 43 8" xfId="31020"/>
    <cellStyle name="Normal 2 2 2 2 2 2 2 2 43 9" xfId="31021"/>
    <cellStyle name="Normal 2 2 2 2 2 2 2 2 44" xfId="31022"/>
    <cellStyle name="Normal 2 2 2 2 2 2 2 2 44 10" xfId="31023"/>
    <cellStyle name="Normal 2 2 2 2 2 2 2 2 44 11" xfId="31024"/>
    <cellStyle name="Normal 2 2 2 2 2 2 2 2 44 12" xfId="31025"/>
    <cellStyle name="Normal 2 2 2 2 2 2 2 2 44 13" xfId="31026"/>
    <cellStyle name="Normal 2 2 2 2 2 2 2 2 44 14" xfId="31027"/>
    <cellStyle name="Normal 2 2 2 2 2 2 2 2 44 15" xfId="31028"/>
    <cellStyle name="Normal 2 2 2 2 2 2 2 2 44 16" xfId="31029"/>
    <cellStyle name="Normal 2 2 2 2 2 2 2 2 44 17" xfId="31030"/>
    <cellStyle name="Normal 2 2 2 2 2 2 2 2 44 18" xfId="31031"/>
    <cellStyle name="Normal 2 2 2 2 2 2 2 2 44 19" xfId="31032"/>
    <cellStyle name="Normal 2 2 2 2 2 2 2 2 44 2" xfId="31033"/>
    <cellStyle name="Normal 2 2 2 2 2 2 2 2 44 20" xfId="31034"/>
    <cellStyle name="Normal 2 2 2 2 2 2 2 2 44 21" xfId="31035"/>
    <cellStyle name="Normal 2 2 2 2 2 2 2 2 44 22" xfId="31036"/>
    <cellStyle name="Normal 2 2 2 2 2 2 2 2 44 3" xfId="31037"/>
    <cellStyle name="Normal 2 2 2 2 2 2 2 2 44 4" xfId="31038"/>
    <cellStyle name="Normal 2 2 2 2 2 2 2 2 44 5" xfId="31039"/>
    <cellStyle name="Normal 2 2 2 2 2 2 2 2 44 6" xfId="31040"/>
    <cellStyle name="Normal 2 2 2 2 2 2 2 2 44 7" xfId="31041"/>
    <cellStyle name="Normal 2 2 2 2 2 2 2 2 44 8" xfId="31042"/>
    <cellStyle name="Normal 2 2 2 2 2 2 2 2 44 9" xfId="31043"/>
    <cellStyle name="Normal 2 2 2 2 2 2 2 2 45" xfId="31044"/>
    <cellStyle name="Normal 2 2 2 2 2 2 2 2 45 10" xfId="31045"/>
    <cellStyle name="Normal 2 2 2 2 2 2 2 2 45 11" xfId="31046"/>
    <cellStyle name="Normal 2 2 2 2 2 2 2 2 45 12" xfId="31047"/>
    <cellStyle name="Normal 2 2 2 2 2 2 2 2 45 13" xfId="31048"/>
    <cellStyle name="Normal 2 2 2 2 2 2 2 2 45 14" xfId="31049"/>
    <cellStyle name="Normal 2 2 2 2 2 2 2 2 45 15" xfId="31050"/>
    <cellStyle name="Normal 2 2 2 2 2 2 2 2 45 16" xfId="31051"/>
    <cellStyle name="Normal 2 2 2 2 2 2 2 2 45 17" xfId="31052"/>
    <cellStyle name="Normal 2 2 2 2 2 2 2 2 45 18" xfId="31053"/>
    <cellStyle name="Normal 2 2 2 2 2 2 2 2 45 19" xfId="31054"/>
    <cellStyle name="Normal 2 2 2 2 2 2 2 2 45 2" xfId="31055"/>
    <cellStyle name="Normal 2 2 2 2 2 2 2 2 45 20" xfId="31056"/>
    <cellStyle name="Normal 2 2 2 2 2 2 2 2 45 21" xfId="31057"/>
    <cellStyle name="Normal 2 2 2 2 2 2 2 2 45 22" xfId="31058"/>
    <cellStyle name="Normal 2 2 2 2 2 2 2 2 45 3" xfId="31059"/>
    <cellStyle name="Normal 2 2 2 2 2 2 2 2 45 4" xfId="31060"/>
    <cellStyle name="Normal 2 2 2 2 2 2 2 2 45 5" xfId="31061"/>
    <cellStyle name="Normal 2 2 2 2 2 2 2 2 45 6" xfId="31062"/>
    <cellStyle name="Normal 2 2 2 2 2 2 2 2 45 7" xfId="31063"/>
    <cellStyle name="Normal 2 2 2 2 2 2 2 2 45 8" xfId="31064"/>
    <cellStyle name="Normal 2 2 2 2 2 2 2 2 45 9" xfId="31065"/>
    <cellStyle name="Normal 2 2 2 2 2 2 2 2 46" xfId="31066"/>
    <cellStyle name="Normal 2 2 2 2 2 2 2 2 46 10" xfId="31067"/>
    <cellStyle name="Normal 2 2 2 2 2 2 2 2 46 11" xfId="31068"/>
    <cellStyle name="Normal 2 2 2 2 2 2 2 2 46 12" xfId="31069"/>
    <cellStyle name="Normal 2 2 2 2 2 2 2 2 46 13" xfId="31070"/>
    <cellStyle name="Normal 2 2 2 2 2 2 2 2 46 14" xfId="31071"/>
    <cellStyle name="Normal 2 2 2 2 2 2 2 2 46 15" xfId="31072"/>
    <cellStyle name="Normal 2 2 2 2 2 2 2 2 46 16" xfId="31073"/>
    <cellStyle name="Normal 2 2 2 2 2 2 2 2 46 17" xfId="31074"/>
    <cellStyle name="Normal 2 2 2 2 2 2 2 2 46 18" xfId="31075"/>
    <cellStyle name="Normal 2 2 2 2 2 2 2 2 46 19" xfId="31076"/>
    <cellStyle name="Normal 2 2 2 2 2 2 2 2 46 2" xfId="31077"/>
    <cellStyle name="Normal 2 2 2 2 2 2 2 2 46 20" xfId="31078"/>
    <cellStyle name="Normal 2 2 2 2 2 2 2 2 46 21" xfId="31079"/>
    <cellStyle name="Normal 2 2 2 2 2 2 2 2 46 22" xfId="31080"/>
    <cellStyle name="Normal 2 2 2 2 2 2 2 2 46 3" xfId="31081"/>
    <cellStyle name="Normal 2 2 2 2 2 2 2 2 46 4" xfId="31082"/>
    <cellStyle name="Normal 2 2 2 2 2 2 2 2 46 5" xfId="31083"/>
    <cellStyle name="Normal 2 2 2 2 2 2 2 2 46 6" xfId="31084"/>
    <cellStyle name="Normal 2 2 2 2 2 2 2 2 46 7" xfId="31085"/>
    <cellStyle name="Normal 2 2 2 2 2 2 2 2 46 8" xfId="31086"/>
    <cellStyle name="Normal 2 2 2 2 2 2 2 2 46 9" xfId="31087"/>
    <cellStyle name="Normal 2 2 2 2 2 2 2 2 47" xfId="31088"/>
    <cellStyle name="Normal 2 2 2 2 2 2 2 2 47 10" xfId="31089"/>
    <cellStyle name="Normal 2 2 2 2 2 2 2 2 47 11" xfId="31090"/>
    <cellStyle name="Normal 2 2 2 2 2 2 2 2 47 12" xfId="31091"/>
    <cellStyle name="Normal 2 2 2 2 2 2 2 2 47 13" xfId="31092"/>
    <cellStyle name="Normal 2 2 2 2 2 2 2 2 47 14" xfId="31093"/>
    <cellStyle name="Normal 2 2 2 2 2 2 2 2 47 15" xfId="31094"/>
    <cellStyle name="Normal 2 2 2 2 2 2 2 2 47 16" xfId="31095"/>
    <cellStyle name="Normal 2 2 2 2 2 2 2 2 47 17" xfId="31096"/>
    <cellStyle name="Normal 2 2 2 2 2 2 2 2 47 18" xfId="31097"/>
    <cellStyle name="Normal 2 2 2 2 2 2 2 2 47 19" xfId="31098"/>
    <cellStyle name="Normal 2 2 2 2 2 2 2 2 47 2" xfId="31099"/>
    <cellStyle name="Normal 2 2 2 2 2 2 2 2 47 20" xfId="31100"/>
    <cellStyle name="Normal 2 2 2 2 2 2 2 2 47 21" xfId="31101"/>
    <cellStyle name="Normal 2 2 2 2 2 2 2 2 47 22" xfId="31102"/>
    <cellStyle name="Normal 2 2 2 2 2 2 2 2 47 3" xfId="31103"/>
    <cellStyle name="Normal 2 2 2 2 2 2 2 2 47 4" xfId="31104"/>
    <cellStyle name="Normal 2 2 2 2 2 2 2 2 47 5" xfId="31105"/>
    <cellStyle name="Normal 2 2 2 2 2 2 2 2 47 6" xfId="31106"/>
    <cellStyle name="Normal 2 2 2 2 2 2 2 2 47 7" xfId="31107"/>
    <cellStyle name="Normal 2 2 2 2 2 2 2 2 47 8" xfId="31108"/>
    <cellStyle name="Normal 2 2 2 2 2 2 2 2 47 9" xfId="31109"/>
    <cellStyle name="Normal 2 2 2 2 2 2 2 2 48" xfId="31110"/>
    <cellStyle name="Normal 2 2 2 2 2 2 2 2 48 10" xfId="31111"/>
    <cellStyle name="Normal 2 2 2 2 2 2 2 2 48 11" xfId="31112"/>
    <cellStyle name="Normal 2 2 2 2 2 2 2 2 48 12" xfId="31113"/>
    <cellStyle name="Normal 2 2 2 2 2 2 2 2 48 13" xfId="31114"/>
    <cellStyle name="Normal 2 2 2 2 2 2 2 2 48 14" xfId="31115"/>
    <cellStyle name="Normal 2 2 2 2 2 2 2 2 48 15" xfId="31116"/>
    <cellStyle name="Normal 2 2 2 2 2 2 2 2 48 16" xfId="31117"/>
    <cellStyle name="Normal 2 2 2 2 2 2 2 2 48 17" xfId="31118"/>
    <cellStyle name="Normal 2 2 2 2 2 2 2 2 48 18" xfId="31119"/>
    <cellStyle name="Normal 2 2 2 2 2 2 2 2 48 19" xfId="31120"/>
    <cellStyle name="Normal 2 2 2 2 2 2 2 2 48 2" xfId="31121"/>
    <cellStyle name="Normal 2 2 2 2 2 2 2 2 48 20" xfId="31122"/>
    <cellStyle name="Normal 2 2 2 2 2 2 2 2 48 21" xfId="31123"/>
    <cellStyle name="Normal 2 2 2 2 2 2 2 2 48 22" xfId="31124"/>
    <cellStyle name="Normal 2 2 2 2 2 2 2 2 48 3" xfId="31125"/>
    <cellStyle name="Normal 2 2 2 2 2 2 2 2 48 4" xfId="31126"/>
    <cellStyle name="Normal 2 2 2 2 2 2 2 2 48 5" xfId="31127"/>
    <cellStyle name="Normal 2 2 2 2 2 2 2 2 48 6" xfId="31128"/>
    <cellStyle name="Normal 2 2 2 2 2 2 2 2 48 7" xfId="31129"/>
    <cellStyle name="Normal 2 2 2 2 2 2 2 2 48 8" xfId="31130"/>
    <cellStyle name="Normal 2 2 2 2 2 2 2 2 48 9" xfId="31131"/>
    <cellStyle name="Normal 2 2 2 2 2 2 2 2 49" xfId="31132"/>
    <cellStyle name="Normal 2 2 2 2 2 2 2 2 49 10" xfId="31133"/>
    <cellStyle name="Normal 2 2 2 2 2 2 2 2 49 11" xfId="31134"/>
    <cellStyle name="Normal 2 2 2 2 2 2 2 2 49 12" xfId="31135"/>
    <cellStyle name="Normal 2 2 2 2 2 2 2 2 49 13" xfId="31136"/>
    <cellStyle name="Normal 2 2 2 2 2 2 2 2 49 14" xfId="31137"/>
    <cellStyle name="Normal 2 2 2 2 2 2 2 2 49 15" xfId="31138"/>
    <cellStyle name="Normal 2 2 2 2 2 2 2 2 49 16" xfId="31139"/>
    <cellStyle name="Normal 2 2 2 2 2 2 2 2 49 17" xfId="31140"/>
    <cellStyle name="Normal 2 2 2 2 2 2 2 2 49 18" xfId="31141"/>
    <cellStyle name="Normal 2 2 2 2 2 2 2 2 49 19" xfId="31142"/>
    <cellStyle name="Normal 2 2 2 2 2 2 2 2 49 2" xfId="31143"/>
    <cellStyle name="Normal 2 2 2 2 2 2 2 2 49 20" xfId="31144"/>
    <cellStyle name="Normal 2 2 2 2 2 2 2 2 49 21" xfId="31145"/>
    <cellStyle name="Normal 2 2 2 2 2 2 2 2 49 22" xfId="31146"/>
    <cellStyle name="Normal 2 2 2 2 2 2 2 2 49 3" xfId="31147"/>
    <cellStyle name="Normal 2 2 2 2 2 2 2 2 49 4" xfId="31148"/>
    <cellStyle name="Normal 2 2 2 2 2 2 2 2 49 5" xfId="31149"/>
    <cellStyle name="Normal 2 2 2 2 2 2 2 2 49 6" xfId="31150"/>
    <cellStyle name="Normal 2 2 2 2 2 2 2 2 49 7" xfId="31151"/>
    <cellStyle name="Normal 2 2 2 2 2 2 2 2 49 8" xfId="31152"/>
    <cellStyle name="Normal 2 2 2 2 2 2 2 2 49 9" xfId="31153"/>
    <cellStyle name="Normal 2 2 2 2 2 2 2 2 5" xfId="31154"/>
    <cellStyle name="Normal 2 2 2 2 2 2 2 2 5 10" xfId="31155"/>
    <cellStyle name="Normal 2 2 2 2 2 2 2 2 5 11" xfId="31156"/>
    <cellStyle name="Normal 2 2 2 2 2 2 2 2 5 12" xfId="31157"/>
    <cellStyle name="Normal 2 2 2 2 2 2 2 2 5 13" xfId="31158"/>
    <cellStyle name="Normal 2 2 2 2 2 2 2 2 5 14" xfId="31159"/>
    <cellStyle name="Normal 2 2 2 2 2 2 2 2 5 15" xfId="31160"/>
    <cellStyle name="Normal 2 2 2 2 2 2 2 2 5 16" xfId="31161"/>
    <cellStyle name="Normal 2 2 2 2 2 2 2 2 5 17" xfId="31162"/>
    <cellStyle name="Normal 2 2 2 2 2 2 2 2 5 18" xfId="31163"/>
    <cellStyle name="Normal 2 2 2 2 2 2 2 2 5 19" xfId="31164"/>
    <cellStyle name="Normal 2 2 2 2 2 2 2 2 5 2" xfId="31165"/>
    <cellStyle name="Normal 2 2 2 2 2 2 2 2 5 20" xfId="31166"/>
    <cellStyle name="Normal 2 2 2 2 2 2 2 2 5 21" xfId="31167"/>
    <cellStyle name="Normal 2 2 2 2 2 2 2 2 5 22" xfId="31168"/>
    <cellStyle name="Normal 2 2 2 2 2 2 2 2 5 3" xfId="31169"/>
    <cellStyle name="Normal 2 2 2 2 2 2 2 2 5 4" xfId="31170"/>
    <cellStyle name="Normal 2 2 2 2 2 2 2 2 5 5" xfId="31171"/>
    <cellStyle name="Normal 2 2 2 2 2 2 2 2 5 6" xfId="31172"/>
    <cellStyle name="Normal 2 2 2 2 2 2 2 2 5 7" xfId="31173"/>
    <cellStyle name="Normal 2 2 2 2 2 2 2 2 5 8" xfId="31174"/>
    <cellStyle name="Normal 2 2 2 2 2 2 2 2 5 9" xfId="31175"/>
    <cellStyle name="Normal 2 2 2 2 2 2 2 2 50" xfId="31176"/>
    <cellStyle name="Normal 2 2 2 2 2 2 2 2 50 10" xfId="31177"/>
    <cellStyle name="Normal 2 2 2 2 2 2 2 2 50 11" xfId="31178"/>
    <cellStyle name="Normal 2 2 2 2 2 2 2 2 50 12" xfId="31179"/>
    <cellStyle name="Normal 2 2 2 2 2 2 2 2 50 13" xfId="31180"/>
    <cellStyle name="Normal 2 2 2 2 2 2 2 2 50 14" xfId="31181"/>
    <cellStyle name="Normal 2 2 2 2 2 2 2 2 50 15" xfId="31182"/>
    <cellStyle name="Normal 2 2 2 2 2 2 2 2 50 16" xfId="31183"/>
    <cellStyle name="Normal 2 2 2 2 2 2 2 2 50 17" xfId="31184"/>
    <cellStyle name="Normal 2 2 2 2 2 2 2 2 50 18" xfId="31185"/>
    <cellStyle name="Normal 2 2 2 2 2 2 2 2 50 19" xfId="31186"/>
    <cellStyle name="Normal 2 2 2 2 2 2 2 2 50 2" xfId="31187"/>
    <cellStyle name="Normal 2 2 2 2 2 2 2 2 50 20" xfId="31188"/>
    <cellStyle name="Normal 2 2 2 2 2 2 2 2 50 21" xfId="31189"/>
    <cellStyle name="Normal 2 2 2 2 2 2 2 2 50 22" xfId="31190"/>
    <cellStyle name="Normal 2 2 2 2 2 2 2 2 50 3" xfId="31191"/>
    <cellStyle name="Normal 2 2 2 2 2 2 2 2 50 4" xfId="31192"/>
    <cellStyle name="Normal 2 2 2 2 2 2 2 2 50 5" xfId="31193"/>
    <cellStyle name="Normal 2 2 2 2 2 2 2 2 50 6" xfId="31194"/>
    <cellStyle name="Normal 2 2 2 2 2 2 2 2 50 7" xfId="31195"/>
    <cellStyle name="Normal 2 2 2 2 2 2 2 2 50 8" xfId="31196"/>
    <cellStyle name="Normal 2 2 2 2 2 2 2 2 50 9" xfId="31197"/>
    <cellStyle name="Normal 2 2 2 2 2 2 2 2 51" xfId="31198"/>
    <cellStyle name="Normal 2 2 2 2 2 2 2 2 51 10" xfId="31199"/>
    <cellStyle name="Normal 2 2 2 2 2 2 2 2 51 11" xfId="31200"/>
    <cellStyle name="Normal 2 2 2 2 2 2 2 2 51 12" xfId="31201"/>
    <cellStyle name="Normal 2 2 2 2 2 2 2 2 51 13" xfId="31202"/>
    <cellStyle name="Normal 2 2 2 2 2 2 2 2 51 14" xfId="31203"/>
    <cellStyle name="Normal 2 2 2 2 2 2 2 2 51 15" xfId="31204"/>
    <cellStyle name="Normal 2 2 2 2 2 2 2 2 51 16" xfId="31205"/>
    <cellStyle name="Normal 2 2 2 2 2 2 2 2 51 17" xfId="31206"/>
    <cellStyle name="Normal 2 2 2 2 2 2 2 2 51 18" xfId="31207"/>
    <cellStyle name="Normal 2 2 2 2 2 2 2 2 51 19" xfId="31208"/>
    <cellStyle name="Normal 2 2 2 2 2 2 2 2 51 2" xfId="31209"/>
    <cellStyle name="Normal 2 2 2 2 2 2 2 2 51 20" xfId="31210"/>
    <cellStyle name="Normal 2 2 2 2 2 2 2 2 51 21" xfId="31211"/>
    <cellStyle name="Normal 2 2 2 2 2 2 2 2 51 22" xfId="31212"/>
    <cellStyle name="Normal 2 2 2 2 2 2 2 2 51 3" xfId="31213"/>
    <cellStyle name="Normal 2 2 2 2 2 2 2 2 51 4" xfId="31214"/>
    <cellStyle name="Normal 2 2 2 2 2 2 2 2 51 5" xfId="31215"/>
    <cellStyle name="Normal 2 2 2 2 2 2 2 2 51 6" xfId="31216"/>
    <cellStyle name="Normal 2 2 2 2 2 2 2 2 51 7" xfId="31217"/>
    <cellStyle name="Normal 2 2 2 2 2 2 2 2 51 8" xfId="31218"/>
    <cellStyle name="Normal 2 2 2 2 2 2 2 2 51 9" xfId="31219"/>
    <cellStyle name="Normal 2 2 2 2 2 2 2 2 52" xfId="31220"/>
    <cellStyle name="Normal 2 2 2 2 2 2 2 2 52 10" xfId="31221"/>
    <cellStyle name="Normal 2 2 2 2 2 2 2 2 52 11" xfId="31222"/>
    <cellStyle name="Normal 2 2 2 2 2 2 2 2 52 12" xfId="31223"/>
    <cellStyle name="Normal 2 2 2 2 2 2 2 2 52 13" xfId="31224"/>
    <cellStyle name="Normal 2 2 2 2 2 2 2 2 52 14" xfId="31225"/>
    <cellStyle name="Normal 2 2 2 2 2 2 2 2 52 15" xfId="31226"/>
    <cellStyle name="Normal 2 2 2 2 2 2 2 2 52 16" xfId="31227"/>
    <cellStyle name="Normal 2 2 2 2 2 2 2 2 52 17" xfId="31228"/>
    <cellStyle name="Normal 2 2 2 2 2 2 2 2 52 18" xfId="31229"/>
    <cellStyle name="Normal 2 2 2 2 2 2 2 2 52 19" xfId="31230"/>
    <cellStyle name="Normal 2 2 2 2 2 2 2 2 52 2" xfId="31231"/>
    <cellStyle name="Normal 2 2 2 2 2 2 2 2 52 20" xfId="31232"/>
    <cellStyle name="Normal 2 2 2 2 2 2 2 2 52 21" xfId="31233"/>
    <cellStyle name="Normal 2 2 2 2 2 2 2 2 52 22" xfId="31234"/>
    <cellStyle name="Normal 2 2 2 2 2 2 2 2 52 3" xfId="31235"/>
    <cellStyle name="Normal 2 2 2 2 2 2 2 2 52 4" xfId="31236"/>
    <cellStyle name="Normal 2 2 2 2 2 2 2 2 52 5" xfId="31237"/>
    <cellStyle name="Normal 2 2 2 2 2 2 2 2 52 6" xfId="31238"/>
    <cellStyle name="Normal 2 2 2 2 2 2 2 2 52 7" xfId="31239"/>
    <cellStyle name="Normal 2 2 2 2 2 2 2 2 52 8" xfId="31240"/>
    <cellStyle name="Normal 2 2 2 2 2 2 2 2 52 9" xfId="31241"/>
    <cellStyle name="Normal 2 2 2 2 2 2 2 2 53" xfId="31242"/>
    <cellStyle name="Normal 2 2 2 2 2 2 2 2 53 10" xfId="31243"/>
    <cellStyle name="Normal 2 2 2 2 2 2 2 2 53 11" xfId="31244"/>
    <cellStyle name="Normal 2 2 2 2 2 2 2 2 53 12" xfId="31245"/>
    <cellStyle name="Normal 2 2 2 2 2 2 2 2 53 13" xfId="31246"/>
    <cellStyle name="Normal 2 2 2 2 2 2 2 2 53 14" xfId="31247"/>
    <cellStyle name="Normal 2 2 2 2 2 2 2 2 53 15" xfId="31248"/>
    <cellStyle name="Normal 2 2 2 2 2 2 2 2 53 16" xfId="31249"/>
    <cellStyle name="Normal 2 2 2 2 2 2 2 2 53 17" xfId="31250"/>
    <cellStyle name="Normal 2 2 2 2 2 2 2 2 53 18" xfId="31251"/>
    <cellStyle name="Normal 2 2 2 2 2 2 2 2 53 19" xfId="31252"/>
    <cellStyle name="Normal 2 2 2 2 2 2 2 2 53 2" xfId="31253"/>
    <cellStyle name="Normal 2 2 2 2 2 2 2 2 53 20" xfId="31254"/>
    <cellStyle name="Normal 2 2 2 2 2 2 2 2 53 21" xfId="31255"/>
    <cellStyle name="Normal 2 2 2 2 2 2 2 2 53 22" xfId="31256"/>
    <cellStyle name="Normal 2 2 2 2 2 2 2 2 53 3" xfId="31257"/>
    <cellStyle name="Normal 2 2 2 2 2 2 2 2 53 4" xfId="31258"/>
    <cellStyle name="Normal 2 2 2 2 2 2 2 2 53 5" xfId="31259"/>
    <cellStyle name="Normal 2 2 2 2 2 2 2 2 53 6" xfId="31260"/>
    <cellStyle name="Normal 2 2 2 2 2 2 2 2 53 7" xfId="31261"/>
    <cellStyle name="Normal 2 2 2 2 2 2 2 2 53 8" xfId="31262"/>
    <cellStyle name="Normal 2 2 2 2 2 2 2 2 53 9" xfId="31263"/>
    <cellStyle name="Normal 2 2 2 2 2 2 2 2 54" xfId="31264"/>
    <cellStyle name="Normal 2 2 2 2 2 2 2 2 54 10" xfId="31265"/>
    <cellStyle name="Normal 2 2 2 2 2 2 2 2 54 11" xfId="31266"/>
    <cellStyle name="Normal 2 2 2 2 2 2 2 2 54 12" xfId="31267"/>
    <cellStyle name="Normal 2 2 2 2 2 2 2 2 54 13" xfId="31268"/>
    <cellStyle name="Normal 2 2 2 2 2 2 2 2 54 14" xfId="31269"/>
    <cellStyle name="Normal 2 2 2 2 2 2 2 2 54 15" xfId="31270"/>
    <cellStyle name="Normal 2 2 2 2 2 2 2 2 54 16" xfId="31271"/>
    <cellStyle name="Normal 2 2 2 2 2 2 2 2 54 17" xfId="31272"/>
    <cellStyle name="Normal 2 2 2 2 2 2 2 2 54 18" xfId="31273"/>
    <cellStyle name="Normal 2 2 2 2 2 2 2 2 54 19" xfId="31274"/>
    <cellStyle name="Normal 2 2 2 2 2 2 2 2 54 2" xfId="31275"/>
    <cellStyle name="Normal 2 2 2 2 2 2 2 2 54 20" xfId="31276"/>
    <cellStyle name="Normal 2 2 2 2 2 2 2 2 54 21" xfId="31277"/>
    <cellStyle name="Normal 2 2 2 2 2 2 2 2 54 22" xfId="31278"/>
    <cellStyle name="Normal 2 2 2 2 2 2 2 2 54 3" xfId="31279"/>
    <cellStyle name="Normal 2 2 2 2 2 2 2 2 54 4" xfId="31280"/>
    <cellStyle name="Normal 2 2 2 2 2 2 2 2 54 5" xfId="31281"/>
    <cellStyle name="Normal 2 2 2 2 2 2 2 2 54 6" xfId="31282"/>
    <cellStyle name="Normal 2 2 2 2 2 2 2 2 54 7" xfId="31283"/>
    <cellStyle name="Normal 2 2 2 2 2 2 2 2 54 8" xfId="31284"/>
    <cellStyle name="Normal 2 2 2 2 2 2 2 2 54 9" xfId="31285"/>
    <cellStyle name="Normal 2 2 2 2 2 2 2 2 55" xfId="31286"/>
    <cellStyle name="Normal 2 2 2 2 2 2 2 2 55 10" xfId="31287"/>
    <cellStyle name="Normal 2 2 2 2 2 2 2 2 55 11" xfId="31288"/>
    <cellStyle name="Normal 2 2 2 2 2 2 2 2 55 12" xfId="31289"/>
    <cellStyle name="Normal 2 2 2 2 2 2 2 2 55 13" xfId="31290"/>
    <cellStyle name="Normal 2 2 2 2 2 2 2 2 55 14" xfId="31291"/>
    <cellStyle name="Normal 2 2 2 2 2 2 2 2 55 15" xfId="31292"/>
    <cellStyle name="Normal 2 2 2 2 2 2 2 2 55 16" xfId="31293"/>
    <cellStyle name="Normal 2 2 2 2 2 2 2 2 55 17" xfId="31294"/>
    <cellStyle name="Normal 2 2 2 2 2 2 2 2 55 18" xfId="31295"/>
    <cellStyle name="Normal 2 2 2 2 2 2 2 2 55 19" xfId="31296"/>
    <cellStyle name="Normal 2 2 2 2 2 2 2 2 55 2" xfId="31297"/>
    <cellStyle name="Normal 2 2 2 2 2 2 2 2 55 20" xfId="31298"/>
    <cellStyle name="Normal 2 2 2 2 2 2 2 2 55 21" xfId="31299"/>
    <cellStyle name="Normal 2 2 2 2 2 2 2 2 55 22" xfId="31300"/>
    <cellStyle name="Normal 2 2 2 2 2 2 2 2 55 3" xfId="31301"/>
    <cellStyle name="Normal 2 2 2 2 2 2 2 2 55 4" xfId="31302"/>
    <cellStyle name="Normal 2 2 2 2 2 2 2 2 55 5" xfId="31303"/>
    <cellStyle name="Normal 2 2 2 2 2 2 2 2 55 6" xfId="31304"/>
    <cellStyle name="Normal 2 2 2 2 2 2 2 2 55 7" xfId="31305"/>
    <cellStyle name="Normal 2 2 2 2 2 2 2 2 55 8" xfId="31306"/>
    <cellStyle name="Normal 2 2 2 2 2 2 2 2 55 9" xfId="31307"/>
    <cellStyle name="Normal 2 2 2 2 2 2 2 2 56" xfId="31308"/>
    <cellStyle name="Normal 2 2 2 2 2 2 2 2 56 10" xfId="31309"/>
    <cellStyle name="Normal 2 2 2 2 2 2 2 2 56 11" xfId="31310"/>
    <cellStyle name="Normal 2 2 2 2 2 2 2 2 56 12" xfId="31311"/>
    <cellStyle name="Normal 2 2 2 2 2 2 2 2 56 13" xfId="31312"/>
    <cellStyle name="Normal 2 2 2 2 2 2 2 2 56 14" xfId="31313"/>
    <cellStyle name="Normal 2 2 2 2 2 2 2 2 56 15" xfId="31314"/>
    <cellStyle name="Normal 2 2 2 2 2 2 2 2 56 16" xfId="31315"/>
    <cellStyle name="Normal 2 2 2 2 2 2 2 2 56 17" xfId="31316"/>
    <cellStyle name="Normal 2 2 2 2 2 2 2 2 56 18" xfId="31317"/>
    <cellStyle name="Normal 2 2 2 2 2 2 2 2 56 19" xfId="31318"/>
    <cellStyle name="Normal 2 2 2 2 2 2 2 2 56 2" xfId="31319"/>
    <cellStyle name="Normal 2 2 2 2 2 2 2 2 56 20" xfId="31320"/>
    <cellStyle name="Normal 2 2 2 2 2 2 2 2 56 21" xfId="31321"/>
    <cellStyle name="Normal 2 2 2 2 2 2 2 2 56 22" xfId="31322"/>
    <cellStyle name="Normal 2 2 2 2 2 2 2 2 56 3" xfId="31323"/>
    <cellStyle name="Normal 2 2 2 2 2 2 2 2 56 4" xfId="31324"/>
    <cellStyle name="Normal 2 2 2 2 2 2 2 2 56 5" xfId="31325"/>
    <cellStyle name="Normal 2 2 2 2 2 2 2 2 56 6" xfId="31326"/>
    <cellStyle name="Normal 2 2 2 2 2 2 2 2 56 7" xfId="31327"/>
    <cellStyle name="Normal 2 2 2 2 2 2 2 2 56 8" xfId="31328"/>
    <cellStyle name="Normal 2 2 2 2 2 2 2 2 56 9" xfId="31329"/>
    <cellStyle name="Normal 2 2 2 2 2 2 2 2 57" xfId="31330"/>
    <cellStyle name="Normal 2 2 2 2 2 2 2 2 57 10" xfId="31331"/>
    <cellStyle name="Normal 2 2 2 2 2 2 2 2 57 11" xfId="31332"/>
    <cellStyle name="Normal 2 2 2 2 2 2 2 2 57 12" xfId="31333"/>
    <cellStyle name="Normal 2 2 2 2 2 2 2 2 57 13" xfId="31334"/>
    <cellStyle name="Normal 2 2 2 2 2 2 2 2 57 14" xfId="31335"/>
    <cellStyle name="Normal 2 2 2 2 2 2 2 2 57 15" xfId="31336"/>
    <cellStyle name="Normal 2 2 2 2 2 2 2 2 57 16" xfId="31337"/>
    <cellStyle name="Normal 2 2 2 2 2 2 2 2 57 17" xfId="31338"/>
    <cellStyle name="Normal 2 2 2 2 2 2 2 2 57 18" xfId="31339"/>
    <cellStyle name="Normal 2 2 2 2 2 2 2 2 57 19" xfId="31340"/>
    <cellStyle name="Normal 2 2 2 2 2 2 2 2 57 2" xfId="31341"/>
    <cellStyle name="Normal 2 2 2 2 2 2 2 2 57 20" xfId="31342"/>
    <cellStyle name="Normal 2 2 2 2 2 2 2 2 57 21" xfId="31343"/>
    <cellStyle name="Normal 2 2 2 2 2 2 2 2 57 22" xfId="31344"/>
    <cellStyle name="Normal 2 2 2 2 2 2 2 2 57 3" xfId="31345"/>
    <cellStyle name="Normal 2 2 2 2 2 2 2 2 57 4" xfId="31346"/>
    <cellStyle name="Normal 2 2 2 2 2 2 2 2 57 5" xfId="31347"/>
    <cellStyle name="Normal 2 2 2 2 2 2 2 2 57 6" xfId="31348"/>
    <cellStyle name="Normal 2 2 2 2 2 2 2 2 57 7" xfId="31349"/>
    <cellStyle name="Normal 2 2 2 2 2 2 2 2 57 8" xfId="31350"/>
    <cellStyle name="Normal 2 2 2 2 2 2 2 2 57 9" xfId="31351"/>
    <cellStyle name="Normal 2 2 2 2 2 2 2 2 58" xfId="31352"/>
    <cellStyle name="Normal 2 2 2 2 2 2 2 2 58 10" xfId="31353"/>
    <cellStyle name="Normal 2 2 2 2 2 2 2 2 58 11" xfId="31354"/>
    <cellStyle name="Normal 2 2 2 2 2 2 2 2 58 12" xfId="31355"/>
    <cellStyle name="Normal 2 2 2 2 2 2 2 2 58 13" xfId="31356"/>
    <cellStyle name="Normal 2 2 2 2 2 2 2 2 58 14" xfId="31357"/>
    <cellStyle name="Normal 2 2 2 2 2 2 2 2 58 15" xfId="31358"/>
    <cellStyle name="Normal 2 2 2 2 2 2 2 2 58 16" xfId="31359"/>
    <cellStyle name="Normal 2 2 2 2 2 2 2 2 58 17" xfId="31360"/>
    <cellStyle name="Normal 2 2 2 2 2 2 2 2 58 18" xfId="31361"/>
    <cellStyle name="Normal 2 2 2 2 2 2 2 2 58 19" xfId="31362"/>
    <cellStyle name="Normal 2 2 2 2 2 2 2 2 58 2" xfId="31363"/>
    <cellStyle name="Normal 2 2 2 2 2 2 2 2 58 20" xfId="31364"/>
    <cellStyle name="Normal 2 2 2 2 2 2 2 2 58 21" xfId="31365"/>
    <cellStyle name="Normal 2 2 2 2 2 2 2 2 58 22" xfId="31366"/>
    <cellStyle name="Normal 2 2 2 2 2 2 2 2 58 3" xfId="31367"/>
    <cellStyle name="Normal 2 2 2 2 2 2 2 2 58 4" xfId="31368"/>
    <cellStyle name="Normal 2 2 2 2 2 2 2 2 58 5" xfId="31369"/>
    <cellStyle name="Normal 2 2 2 2 2 2 2 2 58 6" xfId="31370"/>
    <cellStyle name="Normal 2 2 2 2 2 2 2 2 58 7" xfId="31371"/>
    <cellStyle name="Normal 2 2 2 2 2 2 2 2 58 8" xfId="31372"/>
    <cellStyle name="Normal 2 2 2 2 2 2 2 2 58 9" xfId="31373"/>
    <cellStyle name="Normal 2 2 2 2 2 2 2 2 59" xfId="31374"/>
    <cellStyle name="Normal 2 2 2 2 2 2 2 2 59 10" xfId="31375"/>
    <cellStyle name="Normal 2 2 2 2 2 2 2 2 59 11" xfId="31376"/>
    <cellStyle name="Normal 2 2 2 2 2 2 2 2 59 12" xfId="31377"/>
    <cellStyle name="Normal 2 2 2 2 2 2 2 2 59 13" xfId="31378"/>
    <cellStyle name="Normal 2 2 2 2 2 2 2 2 59 14" xfId="31379"/>
    <cellStyle name="Normal 2 2 2 2 2 2 2 2 59 15" xfId="31380"/>
    <cellStyle name="Normal 2 2 2 2 2 2 2 2 59 16" xfId="31381"/>
    <cellStyle name="Normal 2 2 2 2 2 2 2 2 59 17" xfId="31382"/>
    <cellStyle name="Normal 2 2 2 2 2 2 2 2 59 18" xfId="31383"/>
    <cellStyle name="Normal 2 2 2 2 2 2 2 2 59 19" xfId="31384"/>
    <cellStyle name="Normal 2 2 2 2 2 2 2 2 59 2" xfId="31385"/>
    <cellStyle name="Normal 2 2 2 2 2 2 2 2 59 20" xfId="31386"/>
    <cellStyle name="Normal 2 2 2 2 2 2 2 2 59 21" xfId="31387"/>
    <cellStyle name="Normal 2 2 2 2 2 2 2 2 59 22" xfId="31388"/>
    <cellStyle name="Normal 2 2 2 2 2 2 2 2 59 3" xfId="31389"/>
    <cellStyle name="Normal 2 2 2 2 2 2 2 2 59 4" xfId="31390"/>
    <cellStyle name="Normal 2 2 2 2 2 2 2 2 59 5" xfId="31391"/>
    <cellStyle name="Normal 2 2 2 2 2 2 2 2 59 6" xfId="31392"/>
    <cellStyle name="Normal 2 2 2 2 2 2 2 2 59 7" xfId="31393"/>
    <cellStyle name="Normal 2 2 2 2 2 2 2 2 59 8" xfId="31394"/>
    <cellStyle name="Normal 2 2 2 2 2 2 2 2 59 9" xfId="31395"/>
    <cellStyle name="Normal 2 2 2 2 2 2 2 2 6" xfId="31396"/>
    <cellStyle name="Normal 2 2 2 2 2 2 2 2 6 10" xfId="31397"/>
    <cellStyle name="Normal 2 2 2 2 2 2 2 2 6 11" xfId="31398"/>
    <cellStyle name="Normal 2 2 2 2 2 2 2 2 6 12" xfId="31399"/>
    <cellStyle name="Normal 2 2 2 2 2 2 2 2 6 13" xfId="31400"/>
    <cellStyle name="Normal 2 2 2 2 2 2 2 2 6 14" xfId="31401"/>
    <cellStyle name="Normal 2 2 2 2 2 2 2 2 6 15" xfId="31402"/>
    <cellStyle name="Normal 2 2 2 2 2 2 2 2 6 16" xfId="31403"/>
    <cellStyle name="Normal 2 2 2 2 2 2 2 2 6 17" xfId="31404"/>
    <cellStyle name="Normal 2 2 2 2 2 2 2 2 6 18" xfId="31405"/>
    <cellStyle name="Normal 2 2 2 2 2 2 2 2 6 19" xfId="31406"/>
    <cellStyle name="Normal 2 2 2 2 2 2 2 2 6 2" xfId="31407"/>
    <cellStyle name="Normal 2 2 2 2 2 2 2 2 6 20" xfId="31408"/>
    <cellStyle name="Normal 2 2 2 2 2 2 2 2 6 21" xfId="31409"/>
    <cellStyle name="Normal 2 2 2 2 2 2 2 2 6 22" xfId="31410"/>
    <cellStyle name="Normal 2 2 2 2 2 2 2 2 6 3" xfId="31411"/>
    <cellStyle name="Normal 2 2 2 2 2 2 2 2 6 4" xfId="31412"/>
    <cellStyle name="Normal 2 2 2 2 2 2 2 2 6 5" xfId="31413"/>
    <cellStyle name="Normal 2 2 2 2 2 2 2 2 6 6" xfId="31414"/>
    <cellStyle name="Normal 2 2 2 2 2 2 2 2 6 7" xfId="31415"/>
    <cellStyle name="Normal 2 2 2 2 2 2 2 2 6 8" xfId="31416"/>
    <cellStyle name="Normal 2 2 2 2 2 2 2 2 6 9" xfId="31417"/>
    <cellStyle name="Normal 2 2 2 2 2 2 2 2 60" xfId="31418"/>
    <cellStyle name="Normal 2 2 2 2 2 2 2 2 60 10" xfId="31419"/>
    <cellStyle name="Normal 2 2 2 2 2 2 2 2 60 11" xfId="31420"/>
    <cellStyle name="Normal 2 2 2 2 2 2 2 2 60 12" xfId="31421"/>
    <cellStyle name="Normal 2 2 2 2 2 2 2 2 60 13" xfId="31422"/>
    <cellStyle name="Normal 2 2 2 2 2 2 2 2 60 14" xfId="31423"/>
    <cellStyle name="Normal 2 2 2 2 2 2 2 2 60 15" xfId="31424"/>
    <cellStyle name="Normal 2 2 2 2 2 2 2 2 60 16" xfId="31425"/>
    <cellStyle name="Normal 2 2 2 2 2 2 2 2 60 17" xfId="31426"/>
    <cellStyle name="Normal 2 2 2 2 2 2 2 2 60 18" xfId="31427"/>
    <cellStyle name="Normal 2 2 2 2 2 2 2 2 60 19" xfId="31428"/>
    <cellStyle name="Normal 2 2 2 2 2 2 2 2 60 2" xfId="31429"/>
    <cellStyle name="Normal 2 2 2 2 2 2 2 2 60 20" xfId="31430"/>
    <cellStyle name="Normal 2 2 2 2 2 2 2 2 60 21" xfId="31431"/>
    <cellStyle name="Normal 2 2 2 2 2 2 2 2 60 22" xfId="31432"/>
    <cellStyle name="Normal 2 2 2 2 2 2 2 2 60 3" xfId="31433"/>
    <cellStyle name="Normal 2 2 2 2 2 2 2 2 60 4" xfId="31434"/>
    <cellStyle name="Normal 2 2 2 2 2 2 2 2 60 5" xfId="31435"/>
    <cellStyle name="Normal 2 2 2 2 2 2 2 2 60 6" xfId="31436"/>
    <cellStyle name="Normal 2 2 2 2 2 2 2 2 60 7" xfId="31437"/>
    <cellStyle name="Normal 2 2 2 2 2 2 2 2 60 8" xfId="31438"/>
    <cellStyle name="Normal 2 2 2 2 2 2 2 2 60 9" xfId="31439"/>
    <cellStyle name="Normal 2 2 2 2 2 2 2 2 61" xfId="31440"/>
    <cellStyle name="Normal 2 2 2 2 2 2 2 2 61 10" xfId="31441"/>
    <cellStyle name="Normal 2 2 2 2 2 2 2 2 61 11" xfId="31442"/>
    <cellStyle name="Normal 2 2 2 2 2 2 2 2 61 12" xfId="31443"/>
    <cellStyle name="Normal 2 2 2 2 2 2 2 2 61 13" xfId="31444"/>
    <cellStyle name="Normal 2 2 2 2 2 2 2 2 61 14" xfId="31445"/>
    <cellStyle name="Normal 2 2 2 2 2 2 2 2 61 15" xfId="31446"/>
    <cellStyle name="Normal 2 2 2 2 2 2 2 2 61 16" xfId="31447"/>
    <cellStyle name="Normal 2 2 2 2 2 2 2 2 61 17" xfId="31448"/>
    <cellStyle name="Normal 2 2 2 2 2 2 2 2 61 18" xfId="31449"/>
    <cellStyle name="Normal 2 2 2 2 2 2 2 2 61 19" xfId="31450"/>
    <cellStyle name="Normal 2 2 2 2 2 2 2 2 61 2" xfId="31451"/>
    <cellStyle name="Normal 2 2 2 2 2 2 2 2 61 20" xfId="31452"/>
    <cellStyle name="Normal 2 2 2 2 2 2 2 2 61 21" xfId="31453"/>
    <cellStyle name="Normal 2 2 2 2 2 2 2 2 61 22" xfId="31454"/>
    <cellStyle name="Normal 2 2 2 2 2 2 2 2 61 3" xfId="31455"/>
    <cellStyle name="Normal 2 2 2 2 2 2 2 2 61 4" xfId="31456"/>
    <cellStyle name="Normal 2 2 2 2 2 2 2 2 61 5" xfId="31457"/>
    <cellStyle name="Normal 2 2 2 2 2 2 2 2 61 6" xfId="31458"/>
    <cellStyle name="Normal 2 2 2 2 2 2 2 2 61 7" xfId="31459"/>
    <cellStyle name="Normal 2 2 2 2 2 2 2 2 61 8" xfId="31460"/>
    <cellStyle name="Normal 2 2 2 2 2 2 2 2 61 9" xfId="31461"/>
    <cellStyle name="Normal 2 2 2 2 2 2 2 2 62" xfId="31462"/>
    <cellStyle name="Normal 2 2 2 2 2 2 2 2 62 10" xfId="31463"/>
    <cellStyle name="Normal 2 2 2 2 2 2 2 2 62 11" xfId="31464"/>
    <cellStyle name="Normal 2 2 2 2 2 2 2 2 62 12" xfId="31465"/>
    <cellStyle name="Normal 2 2 2 2 2 2 2 2 62 13" xfId="31466"/>
    <cellStyle name="Normal 2 2 2 2 2 2 2 2 62 14" xfId="31467"/>
    <cellStyle name="Normal 2 2 2 2 2 2 2 2 62 15" xfId="31468"/>
    <cellStyle name="Normal 2 2 2 2 2 2 2 2 62 16" xfId="31469"/>
    <cellStyle name="Normal 2 2 2 2 2 2 2 2 62 17" xfId="31470"/>
    <cellStyle name="Normal 2 2 2 2 2 2 2 2 62 18" xfId="31471"/>
    <cellStyle name="Normal 2 2 2 2 2 2 2 2 62 19" xfId="31472"/>
    <cellStyle name="Normal 2 2 2 2 2 2 2 2 62 2" xfId="31473"/>
    <cellStyle name="Normal 2 2 2 2 2 2 2 2 62 20" xfId="31474"/>
    <cellStyle name="Normal 2 2 2 2 2 2 2 2 62 21" xfId="31475"/>
    <cellStyle name="Normal 2 2 2 2 2 2 2 2 62 22" xfId="31476"/>
    <cellStyle name="Normal 2 2 2 2 2 2 2 2 62 3" xfId="31477"/>
    <cellStyle name="Normal 2 2 2 2 2 2 2 2 62 4" xfId="31478"/>
    <cellStyle name="Normal 2 2 2 2 2 2 2 2 62 5" xfId="31479"/>
    <cellStyle name="Normal 2 2 2 2 2 2 2 2 62 6" xfId="31480"/>
    <cellStyle name="Normal 2 2 2 2 2 2 2 2 62 7" xfId="31481"/>
    <cellStyle name="Normal 2 2 2 2 2 2 2 2 62 8" xfId="31482"/>
    <cellStyle name="Normal 2 2 2 2 2 2 2 2 62 9" xfId="31483"/>
    <cellStyle name="Normal 2 2 2 2 2 2 2 2 63" xfId="31484"/>
    <cellStyle name="Normal 2 2 2 2 2 2 2 2 63 10" xfId="31485"/>
    <cellStyle name="Normal 2 2 2 2 2 2 2 2 63 11" xfId="31486"/>
    <cellStyle name="Normal 2 2 2 2 2 2 2 2 63 12" xfId="31487"/>
    <cellStyle name="Normal 2 2 2 2 2 2 2 2 63 13" xfId="31488"/>
    <cellStyle name="Normal 2 2 2 2 2 2 2 2 63 14" xfId="31489"/>
    <cellStyle name="Normal 2 2 2 2 2 2 2 2 63 15" xfId="31490"/>
    <cellStyle name="Normal 2 2 2 2 2 2 2 2 63 16" xfId="31491"/>
    <cellStyle name="Normal 2 2 2 2 2 2 2 2 63 17" xfId="31492"/>
    <cellStyle name="Normal 2 2 2 2 2 2 2 2 63 18" xfId="31493"/>
    <cellStyle name="Normal 2 2 2 2 2 2 2 2 63 19" xfId="31494"/>
    <cellStyle name="Normal 2 2 2 2 2 2 2 2 63 2" xfId="31495"/>
    <cellStyle name="Normal 2 2 2 2 2 2 2 2 63 20" xfId="31496"/>
    <cellStyle name="Normal 2 2 2 2 2 2 2 2 63 21" xfId="31497"/>
    <cellStyle name="Normal 2 2 2 2 2 2 2 2 63 22" xfId="31498"/>
    <cellStyle name="Normal 2 2 2 2 2 2 2 2 63 3" xfId="31499"/>
    <cellStyle name="Normal 2 2 2 2 2 2 2 2 63 4" xfId="31500"/>
    <cellStyle name="Normal 2 2 2 2 2 2 2 2 63 5" xfId="31501"/>
    <cellStyle name="Normal 2 2 2 2 2 2 2 2 63 6" xfId="31502"/>
    <cellStyle name="Normal 2 2 2 2 2 2 2 2 63 7" xfId="31503"/>
    <cellStyle name="Normal 2 2 2 2 2 2 2 2 63 8" xfId="31504"/>
    <cellStyle name="Normal 2 2 2 2 2 2 2 2 63 9" xfId="31505"/>
    <cellStyle name="Normal 2 2 2 2 2 2 2 2 64" xfId="31506"/>
    <cellStyle name="Normal 2 2 2 2 2 2 2 2 64 10" xfId="31507"/>
    <cellStyle name="Normal 2 2 2 2 2 2 2 2 64 11" xfId="31508"/>
    <cellStyle name="Normal 2 2 2 2 2 2 2 2 64 12" xfId="31509"/>
    <cellStyle name="Normal 2 2 2 2 2 2 2 2 64 13" xfId="31510"/>
    <cellStyle name="Normal 2 2 2 2 2 2 2 2 64 14" xfId="31511"/>
    <cellStyle name="Normal 2 2 2 2 2 2 2 2 64 15" xfId="31512"/>
    <cellStyle name="Normal 2 2 2 2 2 2 2 2 64 16" xfId="31513"/>
    <cellStyle name="Normal 2 2 2 2 2 2 2 2 64 17" xfId="31514"/>
    <cellStyle name="Normal 2 2 2 2 2 2 2 2 64 18" xfId="31515"/>
    <cellStyle name="Normal 2 2 2 2 2 2 2 2 64 19" xfId="31516"/>
    <cellStyle name="Normal 2 2 2 2 2 2 2 2 64 2" xfId="31517"/>
    <cellStyle name="Normal 2 2 2 2 2 2 2 2 64 20" xfId="31518"/>
    <cellStyle name="Normal 2 2 2 2 2 2 2 2 64 21" xfId="31519"/>
    <cellStyle name="Normal 2 2 2 2 2 2 2 2 64 22" xfId="31520"/>
    <cellStyle name="Normal 2 2 2 2 2 2 2 2 64 3" xfId="31521"/>
    <cellStyle name="Normal 2 2 2 2 2 2 2 2 64 4" xfId="31522"/>
    <cellStyle name="Normal 2 2 2 2 2 2 2 2 64 5" xfId="31523"/>
    <cellStyle name="Normal 2 2 2 2 2 2 2 2 64 6" xfId="31524"/>
    <cellStyle name="Normal 2 2 2 2 2 2 2 2 64 7" xfId="31525"/>
    <cellStyle name="Normal 2 2 2 2 2 2 2 2 64 8" xfId="31526"/>
    <cellStyle name="Normal 2 2 2 2 2 2 2 2 64 9" xfId="31527"/>
    <cellStyle name="Normal 2 2 2 2 2 2 2 2 65" xfId="31528"/>
    <cellStyle name="Normal 2 2 2 2 2 2 2 2 65 10" xfId="31529"/>
    <cellStyle name="Normal 2 2 2 2 2 2 2 2 65 11" xfId="31530"/>
    <cellStyle name="Normal 2 2 2 2 2 2 2 2 65 12" xfId="31531"/>
    <cellStyle name="Normal 2 2 2 2 2 2 2 2 65 13" xfId="31532"/>
    <cellStyle name="Normal 2 2 2 2 2 2 2 2 65 14" xfId="31533"/>
    <cellStyle name="Normal 2 2 2 2 2 2 2 2 65 15" xfId="31534"/>
    <cellStyle name="Normal 2 2 2 2 2 2 2 2 65 16" xfId="31535"/>
    <cellStyle name="Normal 2 2 2 2 2 2 2 2 65 17" xfId="31536"/>
    <cellStyle name="Normal 2 2 2 2 2 2 2 2 65 18" xfId="31537"/>
    <cellStyle name="Normal 2 2 2 2 2 2 2 2 65 19" xfId="31538"/>
    <cellStyle name="Normal 2 2 2 2 2 2 2 2 65 2" xfId="31539"/>
    <cellStyle name="Normal 2 2 2 2 2 2 2 2 65 20" xfId="31540"/>
    <cellStyle name="Normal 2 2 2 2 2 2 2 2 65 21" xfId="31541"/>
    <cellStyle name="Normal 2 2 2 2 2 2 2 2 65 22" xfId="31542"/>
    <cellStyle name="Normal 2 2 2 2 2 2 2 2 65 3" xfId="31543"/>
    <cellStyle name="Normal 2 2 2 2 2 2 2 2 65 4" xfId="31544"/>
    <cellStyle name="Normal 2 2 2 2 2 2 2 2 65 5" xfId="31545"/>
    <cellStyle name="Normal 2 2 2 2 2 2 2 2 65 6" xfId="31546"/>
    <cellStyle name="Normal 2 2 2 2 2 2 2 2 65 7" xfId="31547"/>
    <cellStyle name="Normal 2 2 2 2 2 2 2 2 65 8" xfId="31548"/>
    <cellStyle name="Normal 2 2 2 2 2 2 2 2 65 9" xfId="31549"/>
    <cellStyle name="Normal 2 2 2 2 2 2 2 2 66" xfId="31550"/>
    <cellStyle name="Normal 2 2 2 2 2 2 2 2 66 10" xfId="31551"/>
    <cellStyle name="Normal 2 2 2 2 2 2 2 2 66 11" xfId="31552"/>
    <cellStyle name="Normal 2 2 2 2 2 2 2 2 66 12" xfId="31553"/>
    <cellStyle name="Normal 2 2 2 2 2 2 2 2 66 13" xfId="31554"/>
    <cellStyle name="Normal 2 2 2 2 2 2 2 2 66 14" xfId="31555"/>
    <cellStyle name="Normal 2 2 2 2 2 2 2 2 66 15" xfId="31556"/>
    <cellStyle name="Normal 2 2 2 2 2 2 2 2 66 16" xfId="31557"/>
    <cellStyle name="Normal 2 2 2 2 2 2 2 2 66 17" xfId="31558"/>
    <cellStyle name="Normal 2 2 2 2 2 2 2 2 66 18" xfId="31559"/>
    <cellStyle name="Normal 2 2 2 2 2 2 2 2 66 19" xfId="31560"/>
    <cellStyle name="Normal 2 2 2 2 2 2 2 2 66 2" xfId="31561"/>
    <cellStyle name="Normal 2 2 2 2 2 2 2 2 66 20" xfId="31562"/>
    <cellStyle name="Normal 2 2 2 2 2 2 2 2 66 21" xfId="31563"/>
    <cellStyle name="Normal 2 2 2 2 2 2 2 2 66 22" xfId="31564"/>
    <cellStyle name="Normal 2 2 2 2 2 2 2 2 66 3" xfId="31565"/>
    <cellStyle name="Normal 2 2 2 2 2 2 2 2 66 4" xfId="31566"/>
    <cellStyle name="Normal 2 2 2 2 2 2 2 2 66 5" xfId="31567"/>
    <cellStyle name="Normal 2 2 2 2 2 2 2 2 66 6" xfId="31568"/>
    <cellStyle name="Normal 2 2 2 2 2 2 2 2 66 7" xfId="31569"/>
    <cellStyle name="Normal 2 2 2 2 2 2 2 2 66 8" xfId="31570"/>
    <cellStyle name="Normal 2 2 2 2 2 2 2 2 66 9" xfId="31571"/>
    <cellStyle name="Normal 2 2 2 2 2 2 2 2 67" xfId="31572"/>
    <cellStyle name="Normal 2 2 2 2 2 2 2 2 67 10" xfId="31573"/>
    <cellStyle name="Normal 2 2 2 2 2 2 2 2 67 11" xfId="31574"/>
    <cellStyle name="Normal 2 2 2 2 2 2 2 2 67 12" xfId="31575"/>
    <cellStyle name="Normal 2 2 2 2 2 2 2 2 67 13" xfId="31576"/>
    <cellStyle name="Normal 2 2 2 2 2 2 2 2 67 14" xfId="31577"/>
    <cellStyle name="Normal 2 2 2 2 2 2 2 2 67 15" xfId="31578"/>
    <cellStyle name="Normal 2 2 2 2 2 2 2 2 67 16" xfId="31579"/>
    <cellStyle name="Normal 2 2 2 2 2 2 2 2 67 17" xfId="31580"/>
    <cellStyle name="Normal 2 2 2 2 2 2 2 2 67 18" xfId="31581"/>
    <cellStyle name="Normal 2 2 2 2 2 2 2 2 67 19" xfId="31582"/>
    <cellStyle name="Normal 2 2 2 2 2 2 2 2 67 2" xfId="31583"/>
    <cellStyle name="Normal 2 2 2 2 2 2 2 2 67 20" xfId="31584"/>
    <cellStyle name="Normal 2 2 2 2 2 2 2 2 67 21" xfId="31585"/>
    <cellStyle name="Normal 2 2 2 2 2 2 2 2 67 22" xfId="31586"/>
    <cellStyle name="Normal 2 2 2 2 2 2 2 2 67 3" xfId="31587"/>
    <cellStyle name="Normal 2 2 2 2 2 2 2 2 67 4" xfId="31588"/>
    <cellStyle name="Normal 2 2 2 2 2 2 2 2 67 5" xfId="31589"/>
    <cellStyle name="Normal 2 2 2 2 2 2 2 2 67 6" xfId="31590"/>
    <cellStyle name="Normal 2 2 2 2 2 2 2 2 67 7" xfId="31591"/>
    <cellStyle name="Normal 2 2 2 2 2 2 2 2 67 8" xfId="31592"/>
    <cellStyle name="Normal 2 2 2 2 2 2 2 2 67 9" xfId="31593"/>
    <cellStyle name="Normal 2 2 2 2 2 2 2 2 68" xfId="31594"/>
    <cellStyle name="Normal 2 2 2 2 2 2 2 2 68 10" xfId="31595"/>
    <cellStyle name="Normal 2 2 2 2 2 2 2 2 68 11" xfId="31596"/>
    <cellStyle name="Normal 2 2 2 2 2 2 2 2 68 12" xfId="31597"/>
    <cellStyle name="Normal 2 2 2 2 2 2 2 2 68 13" xfId="31598"/>
    <cellStyle name="Normal 2 2 2 2 2 2 2 2 68 14" xfId="31599"/>
    <cellStyle name="Normal 2 2 2 2 2 2 2 2 68 15" xfId="31600"/>
    <cellStyle name="Normal 2 2 2 2 2 2 2 2 68 16" xfId="31601"/>
    <cellStyle name="Normal 2 2 2 2 2 2 2 2 68 17" xfId="31602"/>
    <cellStyle name="Normal 2 2 2 2 2 2 2 2 68 18" xfId="31603"/>
    <cellStyle name="Normal 2 2 2 2 2 2 2 2 68 19" xfId="31604"/>
    <cellStyle name="Normal 2 2 2 2 2 2 2 2 68 2" xfId="31605"/>
    <cellStyle name="Normal 2 2 2 2 2 2 2 2 68 20" xfId="31606"/>
    <cellStyle name="Normal 2 2 2 2 2 2 2 2 68 21" xfId="31607"/>
    <cellStyle name="Normal 2 2 2 2 2 2 2 2 68 22" xfId="31608"/>
    <cellStyle name="Normal 2 2 2 2 2 2 2 2 68 3" xfId="31609"/>
    <cellStyle name="Normal 2 2 2 2 2 2 2 2 68 4" xfId="31610"/>
    <cellStyle name="Normal 2 2 2 2 2 2 2 2 68 5" xfId="31611"/>
    <cellStyle name="Normal 2 2 2 2 2 2 2 2 68 6" xfId="31612"/>
    <cellStyle name="Normal 2 2 2 2 2 2 2 2 68 7" xfId="31613"/>
    <cellStyle name="Normal 2 2 2 2 2 2 2 2 68 8" xfId="31614"/>
    <cellStyle name="Normal 2 2 2 2 2 2 2 2 68 9" xfId="31615"/>
    <cellStyle name="Normal 2 2 2 2 2 2 2 2 69" xfId="31616"/>
    <cellStyle name="Normal 2 2 2 2 2 2 2 2 69 10" xfId="31617"/>
    <cellStyle name="Normal 2 2 2 2 2 2 2 2 69 11" xfId="31618"/>
    <cellStyle name="Normal 2 2 2 2 2 2 2 2 69 12" xfId="31619"/>
    <cellStyle name="Normal 2 2 2 2 2 2 2 2 69 13" xfId="31620"/>
    <cellStyle name="Normal 2 2 2 2 2 2 2 2 69 14" xfId="31621"/>
    <cellStyle name="Normal 2 2 2 2 2 2 2 2 69 15" xfId="31622"/>
    <cellStyle name="Normal 2 2 2 2 2 2 2 2 69 16" xfId="31623"/>
    <cellStyle name="Normal 2 2 2 2 2 2 2 2 69 17" xfId="31624"/>
    <cellStyle name="Normal 2 2 2 2 2 2 2 2 69 18" xfId="31625"/>
    <cellStyle name="Normal 2 2 2 2 2 2 2 2 69 19" xfId="31626"/>
    <cellStyle name="Normal 2 2 2 2 2 2 2 2 69 2" xfId="31627"/>
    <cellStyle name="Normal 2 2 2 2 2 2 2 2 69 20" xfId="31628"/>
    <cellStyle name="Normal 2 2 2 2 2 2 2 2 69 21" xfId="31629"/>
    <cellStyle name="Normal 2 2 2 2 2 2 2 2 69 22" xfId="31630"/>
    <cellStyle name="Normal 2 2 2 2 2 2 2 2 69 3" xfId="31631"/>
    <cellStyle name="Normal 2 2 2 2 2 2 2 2 69 4" xfId="31632"/>
    <cellStyle name="Normal 2 2 2 2 2 2 2 2 69 5" xfId="31633"/>
    <cellStyle name="Normal 2 2 2 2 2 2 2 2 69 6" xfId="31634"/>
    <cellStyle name="Normal 2 2 2 2 2 2 2 2 69 7" xfId="31635"/>
    <cellStyle name="Normal 2 2 2 2 2 2 2 2 69 8" xfId="31636"/>
    <cellStyle name="Normal 2 2 2 2 2 2 2 2 69 9" xfId="31637"/>
    <cellStyle name="Normal 2 2 2 2 2 2 2 2 7" xfId="31638"/>
    <cellStyle name="Normal 2 2 2 2 2 2 2 2 7 10" xfId="31639"/>
    <cellStyle name="Normal 2 2 2 2 2 2 2 2 7 11" xfId="31640"/>
    <cellStyle name="Normal 2 2 2 2 2 2 2 2 7 12" xfId="31641"/>
    <cellStyle name="Normal 2 2 2 2 2 2 2 2 7 13" xfId="31642"/>
    <cellStyle name="Normal 2 2 2 2 2 2 2 2 7 14" xfId="31643"/>
    <cellStyle name="Normal 2 2 2 2 2 2 2 2 7 15" xfId="31644"/>
    <cellStyle name="Normal 2 2 2 2 2 2 2 2 7 16" xfId="31645"/>
    <cellStyle name="Normal 2 2 2 2 2 2 2 2 7 17" xfId="31646"/>
    <cellStyle name="Normal 2 2 2 2 2 2 2 2 7 18" xfId="31647"/>
    <cellStyle name="Normal 2 2 2 2 2 2 2 2 7 19" xfId="31648"/>
    <cellStyle name="Normal 2 2 2 2 2 2 2 2 7 2" xfId="31649"/>
    <cellStyle name="Normal 2 2 2 2 2 2 2 2 7 20" xfId="31650"/>
    <cellStyle name="Normal 2 2 2 2 2 2 2 2 7 21" xfId="31651"/>
    <cellStyle name="Normal 2 2 2 2 2 2 2 2 7 22" xfId="31652"/>
    <cellStyle name="Normal 2 2 2 2 2 2 2 2 7 3" xfId="31653"/>
    <cellStyle name="Normal 2 2 2 2 2 2 2 2 7 4" xfId="31654"/>
    <cellStyle name="Normal 2 2 2 2 2 2 2 2 7 5" xfId="31655"/>
    <cellStyle name="Normal 2 2 2 2 2 2 2 2 7 6" xfId="31656"/>
    <cellStyle name="Normal 2 2 2 2 2 2 2 2 7 7" xfId="31657"/>
    <cellStyle name="Normal 2 2 2 2 2 2 2 2 7 8" xfId="31658"/>
    <cellStyle name="Normal 2 2 2 2 2 2 2 2 7 9" xfId="31659"/>
    <cellStyle name="Normal 2 2 2 2 2 2 2 2 70" xfId="31660"/>
    <cellStyle name="Normal 2 2 2 2 2 2 2 2 70 10" xfId="31661"/>
    <cellStyle name="Normal 2 2 2 2 2 2 2 2 70 11" xfId="31662"/>
    <cellStyle name="Normal 2 2 2 2 2 2 2 2 70 12" xfId="31663"/>
    <cellStyle name="Normal 2 2 2 2 2 2 2 2 70 13" xfId="31664"/>
    <cellStyle name="Normal 2 2 2 2 2 2 2 2 70 14" xfId="31665"/>
    <cellStyle name="Normal 2 2 2 2 2 2 2 2 70 15" xfId="31666"/>
    <cellStyle name="Normal 2 2 2 2 2 2 2 2 70 16" xfId="31667"/>
    <cellStyle name="Normal 2 2 2 2 2 2 2 2 70 17" xfId="31668"/>
    <cellStyle name="Normal 2 2 2 2 2 2 2 2 70 18" xfId="31669"/>
    <cellStyle name="Normal 2 2 2 2 2 2 2 2 70 19" xfId="31670"/>
    <cellStyle name="Normal 2 2 2 2 2 2 2 2 70 2" xfId="31671"/>
    <cellStyle name="Normal 2 2 2 2 2 2 2 2 70 20" xfId="31672"/>
    <cellStyle name="Normal 2 2 2 2 2 2 2 2 70 21" xfId="31673"/>
    <cellStyle name="Normal 2 2 2 2 2 2 2 2 70 22" xfId="31674"/>
    <cellStyle name="Normal 2 2 2 2 2 2 2 2 70 3" xfId="31675"/>
    <cellStyle name="Normal 2 2 2 2 2 2 2 2 70 4" xfId="31676"/>
    <cellStyle name="Normal 2 2 2 2 2 2 2 2 70 5" xfId="31677"/>
    <cellStyle name="Normal 2 2 2 2 2 2 2 2 70 6" xfId="31678"/>
    <cellStyle name="Normal 2 2 2 2 2 2 2 2 70 7" xfId="31679"/>
    <cellStyle name="Normal 2 2 2 2 2 2 2 2 70 8" xfId="31680"/>
    <cellStyle name="Normal 2 2 2 2 2 2 2 2 70 9" xfId="31681"/>
    <cellStyle name="Normal 2 2 2 2 2 2 2 2 71" xfId="31682"/>
    <cellStyle name="Normal 2 2 2 2 2 2 2 2 71 10" xfId="31683"/>
    <cellStyle name="Normal 2 2 2 2 2 2 2 2 71 11" xfId="31684"/>
    <cellStyle name="Normal 2 2 2 2 2 2 2 2 71 12" xfId="31685"/>
    <cellStyle name="Normal 2 2 2 2 2 2 2 2 71 13" xfId="31686"/>
    <cellStyle name="Normal 2 2 2 2 2 2 2 2 71 14" xfId="31687"/>
    <cellStyle name="Normal 2 2 2 2 2 2 2 2 71 15" xfId="31688"/>
    <cellStyle name="Normal 2 2 2 2 2 2 2 2 71 16" xfId="31689"/>
    <cellStyle name="Normal 2 2 2 2 2 2 2 2 71 17" xfId="31690"/>
    <cellStyle name="Normal 2 2 2 2 2 2 2 2 71 18" xfId="31691"/>
    <cellStyle name="Normal 2 2 2 2 2 2 2 2 71 19" xfId="31692"/>
    <cellStyle name="Normal 2 2 2 2 2 2 2 2 71 2" xfId="31693"/>
    <cellStyle name="Normal 2 2 2 2 2 2 2 2 71 20" xfId="31694"/>
    <cellStyle name="Normal 2 2 2 2 2 2 2 2 71 21" xfId="31695"/>
    <cellStyle name="Normal 2 2 2 2 2 2 2 2 71 22" xfId="31696"/>
    <cellStyle name="Normal 2 2 2 2 2 2 2 2 71 3" xfId="31697"/>
    <cellStyle name="Normal 2 2 2 2 2 2 2 2 71 4" xfId="31698"/>
    <cellStyle name="Normal 2 2 2 2 2 2 2 2 71 5" xfId="31699"/>
    <cellStyle name="Normal 2 2 2 2 2 2 2 2 71 6" xfId="31700"/>
    <cellStyle name="Normal 2 2 2 2 2 2 2 2 71 7" xfId="31701"/>
    <cellStyle name="Normal 2 2 2 2 2 2 2 2 71 8" xfId="31702"/>
    <cellStyle name="Normal 2 2 2 2 2 2 2 2 71 9" xfId="31703"/>
    <cellStyle name="Normal 2 2 2 2 2 2 2 2 72" xfId="31704"/>
    <cellStyle name="Normal 2 2 2 2 2 2 2 2 72 10" xfId="31705"/>
    <cellStyle name="Normal 2 2 2 2 2 2 2 2 72 11" xfId="31706"/>
    <cellStyle name="Normal 2 2 2 2 2 2 2 2 72 12" xfId="31707"/>
    <cellStyle name="Normal 2 2 2 2 2 2 2 2 72 13" xfId="31708"/>
    <cellStyle name="Normal 2 2 2 2 2 2 2 2 72 14" xfId="31709"/>
    <cellStyle name="Normal 2 2 2 2 2 2 2 2 72 15" xfId="31710"/>
    <cellStyle name="Normal 2 2 2 2 2 2 2 2 72 16" xfId="31711"/>
    <cellStyle name="Normal 2 2 2 2 2 2 2 2 72 17" xfId="31712"/>
    <cellStyle name="Normal 2 2 2 2 2 2 2 2 72 18" xfId="31713"/>
    <cellStyle name="Normal 2 2 2 2 2 2 2 2 72 19" xfId="31714"/>
    <cellStyle name="Normal 2 2 2 2 2 2 2 2 72 2" xfId="31715"/>
    <cellStyle name="Normal 2 2 2 2 2 2 2 2 72 20" xfId="31716"/>
    <cellStyle name="Normal 2 2 2 2 2 2 2 2 72 21" xfId="31717"/>
    <cellStyle name="Normal 2 2 2 2 2 2 2 2 72 22" xfId="31718"/>
    <cellStyle name="Normal 2 2 2 2 2 2 2 2 72 3" xfId="31719"/>
    <cellStyle name="Normal 2 2 2 2 2 2 2 2 72 4" xfId="31720"/>
    <cellStyle name="Normal 2 2 2 2 2 2 2 2 72 5" xfId="31721"/>
    <cellStyle name="Normal 2 2 2 2 2 2 2 2 72 6" xfId="31722"/>
    <cellStyle name="Normal 2 2 2 2 2 2 2 2 72 7" xfId="31723"/>
    <cellStyle name="Normal 2 2 2 2 2 2 2 2 72 8" xfId="31724"/>
    <cellStyle name="Normal 2 2 2 2 2 2 2 2 72 9" xfId="31725"/>
    <cellStyle name="Normal 2 2 2 2 2 2 2 2 73" xfId="31726"/>
    <cellStyle name="Normal 2 2 2 2 2 2 2 2 73 10" xfId="31727"/>
    <cellStyle name="Normal 2 2 2 2 2 2 2 2 73 11" xfId="31728"/>
    <cellStyle name="Normal 2 2 2 2 2 2 2 2 73 12" xfId="31729"/>
    <cellStyle name="Normal 2 2 2 2 2 2 2 2 73 13" xfId="31730"/>
    <cellStyle name="Normal 2 2 2 2 2 2 2 2 73 14" xfId="31731"/>
    <cellStyle name="Normal 2 2 2 2 2 2 2 2 73 15" xfId="31732"/>
    <cellStyle name="Normal 2 2 2 2 2 2 2 2 73 16" xfId="31733"/>
    <cellStyle name="Normal 2 2 2 2 2 2 2 2 73 17" xfId="31734"/>
    <cellStyle name="Normal 2 2 2 2 2 2 2 2 73 18" xfId="31735"/>
    <cellStyle name="Normal 2 2 2 2 2 2 2 2 73 19" xfId="31736"/>
    <cellStyle name="Normal 2 2 2 2 2 2 2 2 73 2" xfId="31737"/>
    <cellStyle name="Normal 2 2 2 2 2 2 2 2 73 20" xfId="31738"/>
    <cellStyle name="Normal 2 2 2 2 2 2 2 2 73 21" xfId="31739"/>
    <cellStyle name="Normal 2 2 2 2 2 2 2 2 73 22" xfId="31740"/>
    <cellStyle name="Normal 2 2 2 2 2 2 2 2 73 3" xfId="31741"/>
    <cellStyle name="Normal 2 2 2 2 2 2 2 2 73 4" xfId="31742"/>
    <cellStyle name="Normal 2 2 2 2 2 2 2 2 73 5" xfId="31743"/>
    <cellStyle name="Normal 2 2 2 2 2 2 2 2 73 6" xfId="31744"/>
    <cellStyle name="Normal 2 2 2 2 2 2 2 2 73 7" xfId="31745"/>
    <cellStyle name="Normal 2 2 2 2 2 2 2 2 73 8" xfId="31746"/>
    <cellStyle name="Normal 2 2 2 2 2 2 2 2 73 9" xfId="31747"/>
    <cellStyle name="Normal 2 2 2 2 2 2 2 2 74" xfId="31748"/>
    <cellStyle name="Normal 2 2 2 2 2 2 2 2 74 10" xfId="31749"/>
    <cellStyle name="Normal 2 2 2 2 2 2 2 2 74 11" xfId="31750"/>
    <cellStyle name="Normal 2 2 2 2 2 2 2 2 74 12" xfId="31751"/>
    <cellStyle name="Normal 2 2 2 2 2 2 2 2 74 13" xfId="31752"/>
    <cellStyle name="Normal 2 2 2 2 2 2 2 2 74 14" xfId="31753"/>
    <cellStyle name="Normal 2 2 2 2 2 2 2 2 74 15" xfId="31754"/>
    <cellStyle name="Normal 2 2 2 2 2 2 2 2 74 16" xfId="31755"/>
    <cellStyle name="Normal 2 2 2 2 2 2 2 2 74 17" xfId="31756"/>
    <cellStyle name="Normal 2 2 2 2 2 2 2 2 74 18" xfId="31757"/>
    <cellStyle name="Normal 2 2 2 2 2 2 2 2 74 19" xfId="31758"/>
    <cellStyle name="Normal 2 2 2 2 2 2 2 2 74 2" xfId="31759"/>
    <cellStyle name="Normal 2 2 2 2 2 2 2 2 74 20" xfId="31760"/>
    <cellStyle name="Normal 2 2 2 2 2 2 2 2 74 21" xfId="31761"/>
    <cellStyle name="Normal 2 2 2 2 2 2 2 2 74 22" xfId="31762"/>
    <cellStyle name="Normal 2 2 2 2 2 2 2 2 74 3" xfId="31763"/>
    <cellStyle name="Normal 2 2 2 2 2 2 2 2 74 4" xfId="31764"/>
    <cellStyle name="Normal 2 2 2 2 2 2 2 2 74 5" xfId="31765"/>
    <cellStyle name="Normal 2 2 2 2 2 2 2 2 74 6" xfId="31766"/>
    <cellStyle name="Normal 2 2 2 2 2 2 2 2 74 7" xfId="31767"/>
    <cellStyle name="Normal 2 2 2 2 2 2 2 2 74 8" xfId="31768"/>
    <cellStyle name="Normal 2 2 2 2 2 2 2 2 74 9" xfId="31769"/>
    <cellStyle name="Normal 2 2 2 2 2 2 2 2 75" xfId="31770"/>
    <cellStyle name="Normal 2 2 2 2 2 2 2 2 75 10" xfId="31771"/>
    <cellStyle name="Normal 2 2 2 2 2 2 2 2 75 11" xfId="31772"/>
    <cellStyle name="Normal 2 2 2 2 2 2 2 2 75 12" xfId="31773"/>
    <cellStyle name="Normal 2 2 2 2 2 2 2 2 75 13" xfId="31774"/>
    <cellStyle name="Normal 2 2 2 2 2 2 2 2 75 14" xfId="31775"/>
    <cellStyle name="Normal 2 2 2 2 2 2 2 2 75 15" xfId="31776"/>
    <cellStyle name="Normal 2 2 2 2 2 2 2 2 75 16" xfId="31777"/>
    <cellStyle name="Normal 2 2 2 2 2 2 2 2 75 17" xfId="31778"/>
    <cellStyle name="Normal 2 2 2 2 2 2 2 2 75 18" xfId="31779"/>
    <cellStyle name="Normal 2 2 2 2 2 2 2 2 75 19" xfId="31780"/>
    <cellStyle name="Normal 2 2 2 2 2 2 2 2 75 2" xfId="31781"/>
    <cellStyle name="Normal 2 2 2 2 2 2 2 2 75 20" xfId="31782"/>
    <cellStyle name="Normal 2 2 2 2 2 2 2 2 75 21" xfId="31783"/>
    <cellStyle name="Normal 2 2 2 2 2 2 2 2 75 22" xfId="31784"/>
    <cellStyle name="Normal 2 2 2 2 2 2 2 2 75 3" xfId="31785"/>
    <cellStyle name="Normal 2 2 2 2 2 2 2 2 75 4" xfId="31786"/>
    <cellStyle name="Normal 2 2 2 2 2 2 2 2 75 5" xfId="31787"/>
    <cellStyle name="Normal 2 2 2 2 2 2 2 2 75 6" xfId="31788"/>
    <cellStyle name="Normal 2 2 2 2 2 2 2 2 75 7" xfId="31789"/>
    <cellStyle name="Normal 2 2 2 2 2 2 2 2 75 8" xfId="31790"/>
    <cellStyle name="Normal 2 2 2 2 2 2 2 2 75 9" xfId="31791"/>
    <cellStyle name="Normal 2 2 2 2 2 2 2 2 76" xfId="31792"/>
    <cellStyle name="Normal 2 2 2 2 2 2 2 2 76 10" xfId="31793"/>
    <cellStyle name="Normal 2 2 2 2 2 2 2 2 76 11" xfId="31794"/>
    <cellStyle name="Normal 2 2 2 2 2 2 2 2 76 12" xfId="31795"/>
    <cellStyle name="Normal 2 2 2 2 2 2 2 2 76 13" xfId="31796"/>
    <cellStyle name="Normal 2 2 2 2 2 2 2 2 76 14" xfId="31797"/>
    <cellStyle name="Normal 2 2 2 2 2 2 2 2 76 15" xfId="31798"/>
    <cellStyle name="Normal 2 2 2 2 2 2 2 2 76 16" xfId="31799"/>
    <cellStyle name="Normal 2 2 2 2 2 2 2 2 76 17" xfId="31800"/>
    <cellStyle name="Normal 2 2 2 2 2 2 2 2 76 18" xfId="31801"/>
    <cellStyle name="Normal 2 2 2 2 2 2 2 2 76 19" xfId="31802"/>
    <cellStyle name="Normal 2 2 2 2 2 2 2 2 76 2" xfId="31803"/>
    <cellStyle name="Normal 2 2 2 2 2 2 2 2 76 20" xfId="31804"/>
    <cellStyle name="Normal 2 2 2 2 2 2 2 2 76 21" xfId="31805"/>
    <cellStyle name="Normal 2 2 2 2 2 2 2 2 76 22" xfId="31806"/>
    <cellStyle name="Normal 2 2 2 2 2 2 2 2 76 3" xfId="31807"/>
    <cellStyle name="Normal 2 2 2 2 2 2 2 2 76 4" xfId="31808"/>
    <cellStyle name="Normal 2 2 2 2 2 2 2 2 76 5" xfId="31809"/>
    <cellStyle name="Normal 2 2 2 2 2 2 2 2 76 6" xfId="31810"/>
    <cellStyle name="Normal 2 2 2 2 2 2 2 2 76 7" xfId="31811"/>
    <cellStyle name="Normal 2 2 2 2 2 2 2 2 76 8" xfId="31812"/>
    <cellStyle name="Normal 2 2 2 2 2 2 2 2 76 9" xfId="31813"/>
    <cellStyle name="Normal 2 2 2 2 2 2 2 2 77" xfId="31814"/>
    <cellStyle name="Normal 2 2 2 2 2 2 2 2 77 10" xfId="31815"/>
    <cellStyle name="Normal 2 2 2 2 2 2 2 2 77 11" xfId="31816"/>
    <cellStyle name="Normal 2 2 2 2 2 2 2 2 77 12" xfId="31817"/>
    <cellStyle name="Normal 2 2 2 2 2 2 2 2 77 13" xfId="31818"/>
    <cellStyle name="Normal 2 2 2 2 2 2 2 2 77 14" xfId="31819"/>
    <cellStyle name="Normal 2 2 2 2 2 2 2 2 77 15" xfId="31820"/>
    <cellStyle name="Normal 2 2 2 2 2 2 2 2 77 16" xfId="31821"/>
    <cellStyle name="Normal 2 2 2 2 2 2 2 2 77 17" xfId="31822"/>
    <cellStyle name="Normal 2 2 2 2 2 2 2 2 77 18" xfId="31823"/>
    <cellStyle name="Normal 2 2 2 2 2 2 2 2 77 19" xfId="31824"/>
    <cellStyle name="Normal 2 2 2 2 2 2 2 2 77 2" xfId="31825"/>
    <cellStyle name="Normal 2 2 2 2 2 2 2 2 77 20" xfId="31826"/>
    <cellStyle name="Normal 2 2 2 2 2 2 2 2 77 21" xfId="31827"/>
    <cellStyle name="Normal 2 2 2 2 2 2 2 2 77 22" xfId="31828"/>
    <cellStyle name="Normal 2 2 2 2 2 2 2 2 77 3" xfId="31829"/>
    <cellStyle name="Normal 2 2 2 2 2 2 2 2 77 4" xfId="31830"/>
    <cellStyle name="Normal 2 2 2 2 2 2 2 2 77 5" xfId="31831"/>
    <cellStyle name="Normal 2 2 2 2 2 2 2 2 77 6" xfId="31832"/>
    <cellStyle name="Normal 2 2 2 2 2 2 2 2 77 7" xfId="31833"/>
    <cellStyle name="Normal 2 2 2 2 2 2 2 2 77 8" xfId="31834"/>
    <cellStyle name="Normal 2 2 2 2 2 2 2 2 77 9" xfId="31835"/>
    <cellStyle name="Normal 2 2 2 2 2 2 2 2 78" xfId="31836"/>
    <cellStyle name="Normal 2 2 2 2 2 2 2 2 78 10" xfId="31837"/>
    <cellStyle name="Normal 2 2 2 2 2 2 2 2 78 11" xfId="31838"/>
    <cellStyle name="Normal 2 2 2 2 2 2 2 2 78 12" xfId="31839"/>
    <cellStyle name="Normal 2 2 2 2 2 2 2 2 78 13" xfId="31840"/>
    <cellStyle name="Normal 2 2 2 2 2 2 2 2 78 14" xfId="31841"/>
    <cellStyle name="Normal 2 2 2 2 2 2 2 2 78 15" xfId="31842"/>
    <cellStyle name="Normal 2 2 2 2 2 2 2 2 78 16" xfId="31843"/>
    <cellStyle name="Normal 2 2 2 2 2 2 2 2 78 17" xfId="31844"/>
    <cellStyle name="Normal 2 2 2 2 2 2 2 2 78 18" xfId="31845"/>
    <cellStyle name="Normal 2 2 2 2 2 2 2 2 78 19" xfId="31846"/>
    <cellStyle name="Normal 2 2 2 2 2 2 2 2 78 2" xfId="31847"/>
    <cellStyle name="Normal 2 2 2 2 2 2 2 2 78 20" xfId="31848"/>
    <cellStyle name="Normal 2 2 2 2 2 2 2 2 78 21" xfId="31849"/>
    <cellStyle name="Normal 2 2 2 2 2 2 2 2 78 22" xfId="31850"/>
    <cellStyle name="Normal 2 2 2 2 2 2 2 2 78 3" xfId="31851"/>
    <cellStyle name="Normal 2 2 2 2 2 2 2 2 78 4" xfId="31852"/>
    <cellStyle name="Normal 2 2 2 2 2 2 2 2 78 5" xfId="31853"/>
    <cellStyle name="Normal 2 2 2 2 2 2 2 2 78 6" xfId="31854"/>
    <cellStyle name="Normal 2 2 2 2 2 2 2 2 78 7" xfId="31855"/>
    <cellStyle name="Normal 2 2 2 2 2 2 2 2 78 8" xfId="31856"/>
    <cellStyle name="Normal 2 2 2 2 2 2 2 2 78 9" xfId="31857"/>
    <cellStyle name="Normal 2 2 2 2 2 2 2 2 79" xfId="31858"/>
    <cellStyle name="Normal 2 2 2 2 2 2 2 2 79 10" xfId="31859"/>
    <cellStyle name="Normal 2 2 2 2 2 2 2 2 79 11" xfId="31860"/>
    <cellStyle name="Normal 2 2 2 2 2 2 2 2 79 12" xfId="31861"/>
    <cellStyle name="Normal 2 2 2 2 2 2 2 2 79 13" xfId="31862"/>
    <cellStyle name="Normal 2 2 2 2 2 2 2 2 79 14" xfId="31863"/>
    <cellStyle name="Normal 2 2 2 2 2 2 2 2 79 15" xfId="31864"/>
    <cellStyle name="Normal 2 2 2 2 2 2 2 2 79 16" xfId="31865"/>
    <cellStyle name="Normal 2 2 2 2 2 2 2 2 79 17" xfId="31866"/>
    <cellStyle name="Normal 2 2 2 2 2 2 2 2 79 18" xfId="31867"/>
    <cellStyle name="Normal 2 2 2 2 2 2 2 2 79 19" xfId="31868"/>
    <cellStyle name="Normal 2 2 2 2 2 2 2 2 79 2" xfId="31869"/>
    <cellStyle name="Normal 2 2 2 2 2 2 2 2 79 20" xfId="31870"/>
    <cellStyle name="Normal 2 2 2 2 2 2 2 2 79 21" xfId="31871"/>
    <cellStyle name="Normal 2 2 2 2 2 2 2 2 79 22" xfId="31872"/>
    <cellStyle name="Normal 2 2 2 2 2 2 2 2 79 3" xfId="31873"/>
    <cellStyle name="Normal 2 2 2 2 2 2 2 2 79 4" xfId="31874"/>
    <cellStyle name="Normal 2 2 2 2 2 2 2 2 79 5" xfId="31875"/>
    <cellStyle name="Normal 2 2 2 2 2 2 2 2 79 6" xfId="31876"/>
    <cellStyle name="Normal 2 2 2 2 2 2 2 2 79 7" xfId="31877"/>
    <cellStyle name="Normal 2 2 2 2 2 2 2 2 79 8" xfId="31878"/>
    <cellStyle name="Normal 2 2 2 2 2 2 2 2 79 9" xfId="31879"/>
    <cellStyle name="Normal 2 2 2 2 2 2 2 2 8" xfId="31880"/>
    <cellStyle name="Normal 2 2 2 2 2 2 2 2 8 10" xfId="31881"/>
    <cellStyle name="Normal 2 2 2 2 2 2 2 2 8 11" xfId="31882"/>
    <cellStyle name="Normal 2 2 2 2 2 2 2 2 8 12" xfId="31883"/>
    <cellStyle name="Normal 2 2 2 2 2 2 2 2 8 13" xfId="31884"/>
    <cellStyle name="Normal 2 2 2 2 2 2 2 2 8 14" xfId="31885"/>
    <cellStyle name="Normal 2 2 2 2 2 2 2 2 8 15" xfId="31886"/>
    <cellStyle name="Normal 2 2 2 2 2 2 2 2 8 16" xfId="31887"/>
    <cellStyle name="Normal 2 2 2 2 2 2 2 2 8 17" xfId="31888"/>
    <cellStyle name="Normal 2 2 2 2 2 2 2 2 8 18" xfId="31889"/>
    <cellStyle name="Normal 2 2 2 2 2 2 2 2 8 19" xfId="31890"/>
    <cellStyle name="Normal 2 2 2 2 2 2 2 2 8 2" xfId="31891"/>
    <cellStyle name="Normal 2 2 2 2 2 2 2 2 8 20" xfId="31892"/>
    <cellStyle name="Normal 2 2 2 2 2 2 2 2 8 21" xfId="31893"/>
    <cellStyle name="Normal 2 2 2 2 2 2 2 2 8 22" xfId="31894"/>
    <cellStyle name="Normal 2 2 2 2 2 2 2 2 8 3" xfId="31895"/>
    <cellStyle name="Normal 2 2 2 2 2 2 2 2 8 4" xfId="31896"/>
    <cellStyle name="Normal 2 2 2 2 2 2 2 2 8 5" xfId="31897"/>
    <cellStyle name="Normal 2 2 2 2 2 2 2 2 8 6" xfId="31898"/>
    <cellStyle name="Normal 2 2 2 2 2 2 2 2 8 7" xfId="31899"/>
    <cellStyle name="Normal 2 2 2 2 2 2 2 2 8 8" xfId="31900"/>
    <cellStyle name="Normal 2 2 2 2 2 2 2 2 8 9" xfId="31901"/>
    <cellStyle name="Normal 2 2 2 2 2 2 2 2 80" xfId="31902"/>
    <cellStyle name="Normal 2 2 2 2 2 2 2 2 80 10" xfId="31903"/>
    <cellStyle name="Normal 2 2 2 2 2 2 2 2 80 11" xfId="31904"/>
    <cellStyle name="Normal 2 2 2 2 2 2 2 2 80 12" xfId="31905"/>
    <cellStyle name="Normal 2 2 2 2 2 2 2 2 80 13" xfId="31906"/>
    <cellStyle name="Normal 2 2 2 2 2 2 2 2 80 14" xfId="31907"/>
    <cellStyle name="Normal 2 2 2 2 2 2 2 2 80 15" xfId="31908"/>
    <cellStyle name="Normal 2 2 2 2 2 2 2 2 80 16" xfId="31909"/>
    <cellStyle name="Normal 2 2 2 2 2 2 2 2 80 17" xfId="31910"/>
    <cellStyle name="Normal 2 2 2 2 2 2 2 2 80 18" xfId="31911"/>
    <cellStyle name="Normal 2 2 2 2 2 2 2 2 80 19" xfId="31912"/>
    <cellStyle name="Normal 2 2 2 2 2 2 2 2 80 2" xfId="31913"/>
    <cellStyle name="Normal 2 2 2 2 2 2 2 2 80 20" xfId="31914"/>
    <cellStyle name="Normal 2 2 2 2 2 2 2 2 80 21" xfId="31915"/>
    <cellStyle name="Normal 2 2 2 2 2 2 2 2 80 22" xfId="31916"/>
    <cellStyle name="Normal 2 2 2 2 2 2 2 2 80 3" xfId="31917"/>
    <cellStyle name="Normal 2 2 2 2 2 2 2 2 80 4" xfId="31918"/>
    <cellStyle name="Normal 2 2 2 2 2 2 2 2 80 5" xfId="31919"/>
    <cellStyle name="Normal 2 2 2 2 2 2 2 2 80 6" xfId="31920"/>
    <cellStyle name="Normal 2 2 2 2 2 2 2 2 80 7" xfId="31921"/>
    <cellStyle name="Normal 2 2 2 2 2 2 2 2 80 8" xfId="31922"/>
    <cellStyle name="Normal 2 2 2 2 2 2 2 2 80 9" xfId="31923"/>
    <cellStyle name="Normal 2 2 2 2 2 2 2 2 81" xfId="31924"/>
    <cellStyle name="Normal 2 2 2 2 2 2 2 2 81 2" xfId="31925"/>
    <cellStyle name="Normal 2 2 2 2 2 2 2 2 81 2 10" xfId="31926"/>
    <cellStyle name="Normal 2 2 2 2 2 2 2 2 81 2 11" xfId="31927"/>
    <cellStyle name="Normal 2 2 2 2 2 2 2 2 81 2 12" xfId="31928"/>
    <cellStyle name="Normal 2 2 2 2 2 2 2 2 81 2 13" xfId="31929"/>
    <cellStyle name="Normal 2 2 2 2 2 2 2 2 81 2 14" xfId="31930"/>
    <cellStyle name="Normal 2 2 2 2 2 2 2 2 81 2 15" xfId="31931"/>
    <cellStyle name="Normal 2 2 2 2 2 2 2 2 81 2 16" xfId="31932"/>
    <cellStyle name="Normal 2 2 2 2 2 2 2 2 81 2 17" xfId="31933"/>
    <cellStyle name="Normal 2 2 2 2 2 2 2 2 81 2 18" xfId="31934"/>
    <cellStyle name="Normal 2 2 2 2 2 2 2 2 81 2 19" xfId="31935"/>
    <cellStyle name="Normal 2 2 2 2 2 2 2 2 81 2 2" xfId="31936"/>
    <cellStyle name="Normal 2 2 2 2 2 2 2 2 81 2 20" xfId="31937"/>
    <cellStyle name="Normal 2 2 2 2 2 2 2 2 81 2 21" xfId="31938"/>
    <cellStyle name="Normal 2 2 2 2 2 2 2 2 81 2 22" xfId="31939"/>
    <cellStyle name="Normal 2 2 2 2 2 2 2 2 81 2 3" xfId="31940"/>
    <cellStyle name="Normal 2 2 2 2 2 2 2 2 81 2 4" xfId="31941"/>
    <cellStyle name="Normal 2 2 2 2 2 2 2 2 81 2 5" xfId="31942"/>
    <cellStyle name="Normal 2 2 2 2 2 2 2 2 81 2 6" xfId="31943"/>
    <cellStyle name="Normal 2 2 2 2 2 2 2 2 81 2 7" xfId="31944"/>
    <cellStyle name="Normal 2 2 2 2 2 2 2 2 81 2 8" xfId="31945"/>
    <cellStyle name="Normal 2 2 2 2 2 2 2 2 81 2 9" xfId="31946"/>
    <cellStyle name="Normal 2 2 2 2 2 2 2 2 81 3" xfId="31947"/>
    <cellStyle name="Normal 2 2 2 2 2 2 2 2 81 3 10" xfId="31948"/>
    <cellStyle name="Normal 2 2 2 2 2 2 2 2 81 3 11" xfId="31949"/>
    <cellStyle name="Normal 2 2 2 2 2 2 2 2 81 3 12" xfId="31950"/>
    <cellStyle name="Normal 2 2 2 2 2 2 2 2 81 3 13" xfId="31951"/>
    <cellStyle name="Normal 2 2 2 2 2 2 2 2 81 3 14" xfId="31952"/>
    <cellStyle name="Normal 2 2 2 2 2 2 2 2 81 3 15" xfId="31953"/>
    <cellStyle name="Normal 2 2 2 2 2 2 2 2 81 3 16" xfId="31954"/>
    <cellStyle name="Normal 2 2 2 2 2 2 2 2 81 3 17" xfId="31955"/>
    <cellStyle name="Normal 2 2 2 2 2 2 2 2 81 3 18" xfId="31956"/>
    <cellStyle name="Normal 2 2 2 2 2 2 2 2 81 3 19" xfId="31957"/>
    <cellStyle name="Normal 2 2 2 2 2 2 2 2 81 3 2" xfId="31958"/>
    <cellStyle name="Normal 2 2 2 2 2 2 2 2 81 3 20" xfId="31959"/>
    <cellStyle name="Normal 2 2 2 2 2 2 2 2 81 3 21" xfId="31960"/>
    <cellStyle name="Normal 2 2 2 2 2 2 2 2 81 3 22" xfId="31961"/>
    <cellStyle name="Normal 2 2 2 2 2 2 2 2 81 3 3" xfId="31962"/>
    <cellStyle name="Normal 2 2 2 2 2 2 2 2 81 3 4" xfId="31963"/>
    <cellStyle name="Normal 2 2 2 2 2 2 2 2 81 3 5" xfId="31964"/>
    <cellStyle name="Normal 2 2 2 2 2 2 2 2 81 3 6" xfId="31965"/>
    <cellStyle name="Normal 2 2 2 2 2 2 2 2 81 3 7" xfId="31966"/>
    <cellStyle name="Normal 2 2 2 2 2 2 2 2 81 3 8" xfId="31967"/>
    <cellStyle name="Normal 2 2 2 2 2 2 2 2 81 3 9" xfId="31968"/>
    <cellStyle name="Normal 2 2 2 2 2 2 2 2 82" xfId="31969"/>
    <cellStyle name="Normal 2 2 2 2 2 2 2 2 82 2" xfId="31970"/>
    <cellStyle name="Normal 2 2 2 2 2 2 2 2 83" xfId="31971"/>
    <cellStyle name="Normal 2 2 2 2 2 2 2 2 84" xfId="31972"/>
    <cellStyle name="Normal 2 2 2 2 2 2 2 2 85" xfId="31973"/>
    <cellStyle name="Normal 2 2 2 2 2 2 2 2 86" xfId="31974"/>
    <cellStyle name="Normal 2 2 2 2 2 2 2 2 87" xfId="31975"/>
    <cellStyle name="Normal 2 2 2 2 2 2 2 2 88" xfId="31976"/>
    <cellStyle name="Normal 2 2 2 2 2 2 2 2 89" xfId="31977"/>
    <cellStyle name="Normal 2 2 2 2 2 2 2 2 9" xfId="31978"/>
    <cellStyle name="Normal 2 2 2 2 2 2 2 2 9 10" xfId="31979"/>
    <cellStyle name="Normal 2 2 2 2 2 2 2 2 9 11" xfId="31980"/>
    <cellStyle name="Normal 2 2 2 2 2 2 2 2 9 12" xfId="31981"/>
    <cellStyle name="Normal 2 2 2 2 2 2 2 2 9 13" xfId="31982"/>
    <cellStyle name="Normal 2 2 2 2 2 2 2 2 9 14" xfId="31983"/>
    <cellStyle name="Normal 2 2 2 2 2 2 2 2 9 15" xfId="31984"/>
    <cellStyle name="Normal 2 2 2 2 2 2 2 2 9 16" xfId="31985"/>
    <cellStyle name="Normal 2 2 2 2 2 2 2 2 9 17" xfId="31986"/>
    <cellStyle name="Normal 2 2 2 2 2 2 2 2 9 18" xfId="31987"/>
    <cellStyle name="Normal 2 2 2 2 2 2 2 2 9 19" xfId="31988"/>
    <cellStyle name="Normal 2 2 2 2 2 2 2 2 9 2" xfId="31989"/>
    <cellStyle name="Normal 2 2 2 2 2 2 2 2 9 20" xfId="31990"/>
    <cellStyle name="Normal 2 2 2 2 2 2 2 2 9 21" xfId="31991"/>
    <cellStyle name="Normal 2 2 2 2 2 2 2 2 9 22" xfId="31992"/>
    <cellStyle name="Normal 2 2 2 2 2 2 2 2 9 3" xfId="31993"/>
    <cellStyle name="Normal 2 2 2 2 2 2 2 2 9 4" xfId="31994"/>
    <cellStyle name="Normal 2 2 2 2 2 2 2 2 9 5" xfId="31995"/>
    <cellStyle name="Normal 2 2 2 2 2 2 2 2 9 6" xfId="31996"/>
    <cellStyle name="Normal 2 2 2 2 2 2 2 2 9 7" xfId="31997"/>
    <cellStyle name="Normal 2 2 2 2 2 2 2 2 9 8" xfId="31998"/>
    <cellStyle name="Normal 2 2 2 2 2 2 2 2 9 9" xfId="31999"/>
    <cellStyle name="Normal 2 2 2 2 2 2 2 2 90" xfId="32000"/>
    <cellStyle name="Normal 2 2 2 2 2 2 2 2 91" xfId="32001"/>
    <cellStyle name="Normal 2 2 2 2 2 2 2 2 92" xfId="32002"/>
    <cellStyle name="Normal 2 2 2 2 2 2 2 2 93" xfId="32003"/>
    <cellStyle name="Normal 2 2 2 2 2 2 2 2 94" xfId="32004"/>
    <cellStyle name="Normal 2 2 2 2 2 2 2 2 95" xfId="32005"/>
    <cellStyle name="Normal 2 2 2 2 2 2 2 2 96" xfId="32006"/>
    <cellStyle name="Normal 2 2 2 2 2 2 2 2 97" xfId="32007"/>
    <cellStyle name="Normal 2 2 2 2 2 2 2 2 98" xfId="32008"/>
    <cellStyle name="Normal 2 2 2 2 2 2 2 2 99" xfId="32009"/>
    <cellStyle name="Normal 2 2 2 2 2 2 2 20" xfId="32010"/>
    <cellStyle name="Normal 2 2 2 2 2 2 2 21" xfId="32011"/>
    <cellStyle name="Normal 2 2 2 2 2 2 2 22" xfId="32012"/>
    <cellStyle name="Normal 2 2 2 2 2 2 2 23" xfId="32013"/>
    <cellStyle name="Normal 2 2 2 2 2 2 2 24" xfId="32014"/>
    <cellStyle name="Normal 2 2 2 2 2 2 2 25" xfId="32015"/>
    <cellStyle name="Normal 2 2 2 2 2 2 2 26" xfId="32016"/>
    <cellStyle name="Normal 2 2 2 2 2 2 2 27" xfId="32017"/>
    <cellStyle name="Normal 2 2 2 2 2 2 2 28" xfId="32018"/>
    <cellStyle name="Normal 2 2 2 2 2 2 2 29" xfId="32019"/>
    <cellStyle name="Normal 2 2 2 2 2 2 2 3" xfId="32020"/>
    <cellStyle name="Normal 2 2 2 2 2 2 2 30" xfId="32021"/>
    <cellStyle name="Normal 2 2 2 2 2 2 2 31" xfId="32022"/>
    <cellStyle name="Normal 2 2 2 2 2 2 2 32" xfId="32023"/>
    <cellStyle name="Normal 2 2 2 2 2 2 2 33" xfId="32024"/>
    <cellStyle name="Normal 2 2 2 2 2 2 2 33 10" xfId="32025"/>
    <cellStyle name="Normal 2 2 2 2 2 2 2 33 11" xfId="32026"/>
    <cellStyle name="Normal 2 2 2 2 2 2 2 33 12" xfId="32027"/>
    <cellStyle name="Normal 2 2 2 2 2 2 2 33 13" xfId="32028"/>
    <cellStyle name="Normal 2 2 2 2 2 2 2 33 14" xfId="32029"/>
    <cellStyle name="Normal 2 2 2 2 2 2 2 33 15" xfId="32030"/>
    <cellStyle name="Normal 2 2 2 2 2 2 2 33 16" xfId="32031"/>
    <cellStyle name="Normal 2 2 2 2 2 2 2 33 17" xfId="32032"/>
    <cellStyle name="Normal 2 2 2 2 2 2 2 33 18" xfId="32033"/>
    <cellStyle name="Normal 2 2 2 2 2 2 2 33 19" xfId="32034"/>
    <cellStyle name="Normal 2 2 2 2 2 2 2 33 2" xfId="32035"/>
    <cellStyle name="Normal 2 2 2 2 2 2 2 33 20" xfId="32036"/>
    <cellStyle name="Normal 2 2 2 2 2 2 2 33 21" xfId="32037"/>
    <cellStyle name="Normal 2 2 2 2 2 2 2 33 22" xfId="32038"/>
    <cellStyle name="Normal 2 2 2 2 2 2 2 33 23" xfId="32039"/>
    <cellStyle name="Normal 2 2 2 2 2 2 2 33 3" xfId="32040"/>
    <cellStyle name="Normal 2 2 2 2 2 2 2 33 4" xfId="32041"/>
    <cellStyle name="Normal 2 2 2 2 2 2 2 33 5" xfId="32042"/>
    <cellStyle name="Normal 2 2 2 2 2 2 2 33 6" xfId="32043"/>
    <cellStyle name="Normal 2 2 2 2 2 2 2 33 7" xfId="32044"/>
    <cellStyle name="Normal 2 2 2 2 2 2 2 33 8" xfId="32045"/>
    <cellStyle name="Normal 2 2 2 2 2 2 2 33 9" xfId="32046"/>
    <cellStyle name="Normal 2 2 2 2 2 2 2 34" xfId="32047"/>
    <cellStyle name="Normal 2 2 2 2 2 2 2 35" xfId="32048"/>
    <cellStyle name="Normal 2 2 2 2 2 2 2 36" xfId="32049"/>
    <cellStyle name="Normal 2 2 2 2 2 2 2 37" xfId="32050"/>
    <cellStyle name="Normal 2 2 2 2 2 2 2 38" xfId="32051"/>
    <cellStyle name="Normal 2 2 2 2 2 2 2 39" xfId="32052"/>
    <cellStyle name="Normal 2 2 2 2 2 2 2 4" xfId="32053"/>
    <cellStyle name="Normal 2 2 2 2 2 2 2 4 10" xfId="32054"/>
    <cellStyle name="Normal 2 2 2 2 2 2 2 4 10 10" xfId="32055"/>
    <cellStyle name="Normal 2 2 2 2 2 2 2 4 10 11" xfId="32056"/>
    <cellStyle name="Normal 2 2 2 2 2 2 2 4 10 12" xfId="32057"/>
    <cellStyle name="Normal 2 2 2 2 2 2 2 4 10 13" xfId="32058"/>
    <cellStyle name="Normal 2 2 2 2 2 2 2 4 10 14" xfId="32059"/>
    <cellStyle name="Normal 2 2 2 2 2 2 2 4 10 15" xfId="32060"/>
    <cellStyle name="Normal 2 2 2 2 2 2 2 4 10 16" xfId="32061"/>
    <cellStyle name="Normal 2 2 2 2 2 2 2 4 10 17" xfId="32062"/>
    <cellStyle name="Normal 2 2 2 2 2 2 2 4 10 18" xfId="32063"/>
    <cellStyle name="Normal 2 2 2 2 2 2 2 4 10 19" xfId="32064"/>
    <cellStyle name="Normal 2 2 2 2 2 2 2 4 10 2" xfId="32065"/>
    <cellStyle name="Normal 2 2 2 2 2 2 2 4 10 20" xfId="32066"/>
    <cellStyle name="Normal 2 2 2 2 2 2 2 4 10 21" xfId="32067"/>
    <cellStyle name="Normal 2 2 2 2 2 2 2 4 10 22" xfId="32068"/>
    <cellStyle name="Normal 2 2 2 2 2 2 2 4 10 3" xfId="32069"/>
    <cellStyle name="Normal 2 2 2 2 2 2 2 4 10 4" xfId="32070"/>
    <cellStyle name="Normal 2 2 2 2 2 2 2 4 10 5" xfId="32071"/>
    <cellStyle name="Normal 2 2 2 2 2 2 2 4 10 6" xfId="32072"/>
    <cellStyle name="Normal 2 2 2 2 2 2 2 4 10 7" xfId="32073"/>
    <cellStyle name="Normal 2 2 2 2 2 2 2 4 10 8" xfId="32074"/>
    <cellStyle name="Normal 2 2 2 2 2 2 2 4 10 9" xfId="32075"/>
    <cellStyle name="Normal 2 2 2 2 2 2 2 4 11" xfId="32076"/>
    <cellStyle name="Normal 2 2 2 2 2 2 2 4 11 10" xfId="32077"/>
    <cellStyle name="Normal 2 2 2 2 2 2 2 4 11 11" xfId="32078"/>
    <cellStyle name="Normal 2 2 2 2 2 2 2 4 11 12" xfId="32079"/>
    <cellStyle name="Normal 2 2 2 2 2 2 2 4 11 13" xfId="32080"/>
    <cellStyle name="Normal 2 2 2 2 2 2 2 4 11 14" xfId="32081"/>
    <cellStyle name="Normal 2 2 2 2 2 2 2 4 11 15" xfId="32082"/>
    <cellStyle name="Normal 2 2 2 2 2 2 2 4 11 16" xfId="32083"/>
    <cellStyle name="Normal 2 2 2 2 2 2 2 4 11 17" xfId="32084"/>
    <cellStyle name="Normal 2 2 2 2 2 2 2 4 11 18" xfId="32085"/>
    <cellStyle name="Normal 2 2 2 2 2 2 2 4 11 19" xfId="32086"/>
    <cellStyle name="Normal 2 2 2 2 2 2 2 4 11 2" xfId="32087"/>
    <cellStyle name="Normal 2 2 2 2 2 2 2 4 11 20" xfId="32088"/>
    <cellStyle name="Normal 2 2 2 2 2 2 2 4 11 21" xfId="32089"/>
    <cellStyle name="Normal 2 2 2 2 2 2 2 4 11 22" xfId="32090"/>
    <cellStyle name="Normal 2 2 2 2 2 2 2 4 11 3" xfId="32091"/>
    <cellStyle name="Normal 2 2 2 2 2 2 2 4 11 4" xfId="32092"/>
    <cellStyle name="Normal 2 2 2 2 2 2 2 4 11 5" xfId="32093"/>
    <cellStyle name="Normal 2 2 2 2 2 2 2 4 11 6" xfId="32094"/>
    <cellStyle name="Normal 2 2 2 2 2 2 2 4 11 7" xfId="32095"/>
    <cellStyle name="Normal 2 2 2 2 2 2 2 4 11 8" xfId="32096"/>
    <cellStyle name="Normal 2 2 2 2 2 2 2 4 11 9" xfId="32097"/>
    <cellStyle name="Normal 2 2 2 2 2 2 2 4 12" xfId="32098"/>
    <cellStyle name="Normal 2 2 2 2 2 2 2 4 13" xfId="32099"/>
    <cellStyle name="Normal 2 2 2 2 2 2 2 4 14" xfId="32100"/>
    <cellStyle name="Normal 2 2 2 2 2 2 2 4 15" xfId="32101"/>
    <cellStyle name="Normal 2 2 2 2 2 2 2 4 16" xfId="32102"/>
    <cellStyle name="Normal 2 2 2 2 2 2 2 4 17" xfId="32103"/>
    <cellStyle name="Normal 2 2 2 2 2 2 2 4 18" xfId="32104"/>
    <cellStyle name="Normal 2 2 2 2 2 2 2 4 19" xfId="32105"/>
    <cellStyle name="Normal 2 2 2 2 2 2 2 4 2" xfId="32106"/>
    <cellStyle name="Normal 2 2 2 2 2 2 2 4 2 10" xfId="32107"/>
    <cellStyle name="Normal 2 2 2 2 2 2 2 4 2 11" xfId="32108"/>
    <cellStyle name="Normal 2 2 2 2 2 2 2 4 2 2" xfId="32109"/>
    <cellStyle name="Normal 2 2 2 2 2 2 2 4 2 2 10" xfId="32110"/>
    <cellStyle name="Normal 2 2 2 2 2 2 2 4 2 2 11" xfId="32111"/>
    <cellStyle name="Normal 2 2 2 2 2 2 2 4 2 2 12" xfId="32112"/>
    <cellStyle name="Normal 2 2 2 2 2 2 2 4 2 2 13" xfId="32113"/>
    <cellStyle name="Normal 2 2 2 2 2 2 2 4 2 2 14" xfId="32114"/>
    <cellStyle name="Normal 2 2 2 2 2 2 2 4 2 2 15" xfId="32115"/>
    <cellStyle name="Normal 2 2 2 2 2 2 2 4 2 2 16" xfId="32116"/>
    <cellStyle name="Normal 2 2 2 2 2 2 2 4 2 2 17" xfId="32117"/>
    <cellStyle name="Normal 2 2 2 2 2 2 2 4 2 2 18" xfId="32118"/>
    <cellStyle name="Normal 2 2 2 2 2 2 2 4 2 2 19" xfId="32119"/>
    <cellStyle name="Normal 2 2 2 2 2 2 2 4 2 2 2" xfId="32120"/>
    <cellStyle name="Normal 2 2 2 2 2 2 2 4 2 2 20" xfId="32121"/>
    <cellStyle name="Normal 2 2 2 2 2 2 2 4 2 2 21" xfId="32122"/>
    <cellStyle name="Normal 2 2 2 2 2 2 2 4 2 2 22" xfId="32123"/>
    <cellStyle name="Normal 2 2 2 2 2 2 2 4 2 2 23" xfId="32124"/>
    <cellStyle name="Normal 2 2 2 2 2 2 2 4 2 2 3" xfId="32125"/>
    <cellStyle name="Normal 2 2 2 2 2 2 2 4 2 2 4" xfId="32126"/>
    <cellStyle name="Normal 2 2 2 2 2 2 2 4 2 2 5" xfId="32127"/>
    <cellStyle name="Normal 2 2 2 2 2 2 2 4 2 2 6" xfId="32128"/>
    <cellStyle name="Normal 2 2 2 2 2 2 2 4 2 2 7" xfId="32129"/>
    <cellStyle name="Normal 2 2 2 2 2 2 2 4 2 2 8" xfId="32130"/>
    <cellStyle name="Normal 2 2 2 2 2 2 2 4 2 2 9" xfId="32131"/>
    <cellStyle name="Normal 2 2 2 2 2 2 2 4 2 3" xfId="32132"/>
    <cellStyle name="Normal 2 2 2 2 2 2 2 4 2 4" xfId="32133"/>
    <cellStyle name="Normal 2 2 2 2 2 2 2 4 2 5" xfId="32134"/>
    <cellStyle name="Normal 2 2 2 2 2 2 2 4 2 6" xfId="32135"/>
    <cellStyle name="Normal 2 2 2 2 2 2 2 4 2 7" xfId="32136"/>
    <cellStyle name="Normal 2 2 2 2 2 2 2 4 2 8" xfId="32137"/>
    <cellStyle name="Normal 2 2 2 2 2 2 2 4 2 9" xfId="32138"/>
    <cellStyle name="Normal 2 2 2 2 2 2 2 4 20" xfId="32139"/>
    <cellStyle name="Normal 2 2 2 2 2 2 2 4 21" xfId="32140"/>
    <cellStyle name="Normal 2 2 2 2 2 2 2 4 22" xfId="32141"/>
    <cellStyle name="Normal 2 2 2 2 2 2 2 4 23" xfId="32142"/>
    <cellStyle name="Normal 2 2 2 2 2 2 2 4 24" xfId="32143"/>
    <cellStyle name="Normal 2 2 2 2 2 2 2 4 25" xfId="32144"/>
    <cellStyle name="Normal 2 2 2 2 2 2 2 4 26" xfId="32145"/>
    <cellStyle name="Normal 2 2 2 2 2 2 2 4 27" xfId="32146"/>
    <cellStyle name="Normal 2 2 2 2 2 2 2 4 28" xfId="32147"/>
    <cellStyle name="Normal 2 2 2 2 2 2 2 4 29" xfId="32148"/>
    <cellStyle name="Normal 2 2 2 2 2 2 2 4 3" xfId="32149"/>
    <cellStyle name="Normal 2 2 2 2 2 2 2 4 3 2" xfId="32150"/>
    <cellStyle name="Normal 2 2 2 2 2 2 2 4 3 2 10" xfId="32151"/>
    <cellStyle name="Normal 2 2 2 2 2 2 2 4 3 2 11" xfId="32152"/>
    <cellStyle name="Normal 2 2 2 2 2 2 2 4 3 2 12" xfId="32153"/>
    <cellStyle name="Normal 2 2 2 2 2 2 2 4 3 2 13" xfId="32154"/>
    <cellStyle name="Normal 2 2 2 2 2 2 2 4 3 2 14" xfId="32155"/>
    <cellStyle name="Normal 2 2 2 2 2 2 2 4 3 2 15" xfId="32156"/>
    <cellStyle name="Normal 2 2 2 2 2 2 2 4 3 2 16" xfId="32157"/>
    <cellStyle name="Normal 2 2 2 2 2 2 2 4 3 2 17" xfId="32158"/>
    <cellStyle name="Normal 2 2 2 2 2 2 2 4 3 2 18" xfId="32159"/>
    <cellStyle name="Normal 2 2 2 2 2 2 2 4 3 2 19" xfId="32160"/>
    <cellStyle name="Normal 2 2 2 2 2 2 2 4 3 2 2" xfId="32161"/>
    <cellStyle name="Normal 2 2 2 2 2 2 2 4 3 2 20" xfId="32162"/>
    <cellStyle name="Normal 2 2 2 2 2 2 2 4 3 2 21" xfId="32163"/>
    <cellStyle name="Normal 2 2 2 2 2 2 2 4 3 2 22" xfId="32164"/>
    <cellStyle name="Normal 2 2 2 2 2 2 2 4 3 2 3" xfId="32165"/>
    <cellStyle name="Normal 2 2 2 2 2 2 2 4 3 2 4" xfId="32166"/>
    <cellStyle name="Normal 2 2 2 2 2 2 2 4 3 2 5" xfId="32167"/>
    <cellStyle name="Normal 2 2 2 2 2 2 2 4 3 2 6" xfId="32168"/>
    <cellStyle name="Normal 2 2 2 2 2 2 2 4 3 2 7" xfId="32169"/>
    <cellStyle name="Normal 2 2 2 2 2 2 2 4 3 2 8" xfId="32170"/>
    <cellStyle name="Normal 2 2 2 2 2 2 2 4 3 2 9" xfId="32171"/>
    <cellStyle name="Normal 2 2 2 2 2 2 2 4 30" xfId="32172"/>
    <cellStyle name="Normal 2 2 2 2 2 2 2 4 31" xfId="32173"/>
    <cellStyle name="Normal 2 2 2 2 2 2 2 4 32" xfId="32174"/>
    <cellStyle name="Normal 2 2 2 2 2 2 2 4 4" xfId="32175"/>
    <cellStyle name="Normal 2 2 2 2 2 2 2 4 4 10" xfId="32176"/>
    <cellStyle name="Normal 2 2 2 2 2 2 2 4 4 11" xfId="32177"/>
    <cellStyle name="Normal 2 2 2 2 2 2 2 4 4 12" xfId="32178"/>
    <cellStyle name="Normal 2 2 2 2 2 2 2 4 4 13" xfId="32179"/>
    <cellStyle name="Normal 2 2 2 2 2 2 2 4 4 14" xfId="32180"/>
    <cellStyle name="Normal 2 2 2 2 2 2 2 4 4 15" xfId="32181"/>
    <cellStyle name="Normal 2 2 2 2 2 2 2 4 4 16" xfId="32182"/>
    <cellStyle name="Normal 2 2 2 2 2 2 2 4 4 17" xfId="32183"/>
    <cellStyle name="Normal 2 2 2 2 2 2 2 4 4 18" xfId="32184"/>
    <cellStyle name="Normal 2 2 2 2 2 2 2 4 4 19" xfId="32185"/>
    <cellStyle name="Normal 2 2 2 2 2 2 2 4 4 2" xfId="32186"/>
    <cellStyle name="Normal 2 2 2 2 2 2 2 4 4 20" xfId="32187"/>
    <cellStyle name="Normal 2 2 2 2 2 2 2 4 4 21" xfId="32188"/>
    <cellStyle name="Normal 2 2 2 2 2 2 2 4 4 22" xfId="32189"/>
    <cellStyle name="Normal 2 2 2 2 2 2 2 4 4 3" xfId="32190"/>
    <cellStyle name="Normal 2 2 2 2 2 2 2 4 4 4" xfId="32191"/>
    <cellStyle name="Normal 2 2 2 2 2 2 2 4 4 5" xfId="32192"/>
    <cellStyle name="Normal 2 2 2 2 2 2 2 4 4 6" xfId="32193"/>
    <cellStyle name="Normal 2 2 2 2 2 2 2 4 4 7" xfId="32194"/>
    <cellStyle name="Normal 2 2 2 2 2 2 2 4 4 8" xfId="32195"/>
    <cellStyle name="Normal 2 2 2 2 2 2 2 4 4 9" xfId="32196"/>
    <cellStyle name="Normal 2 2 2 2 2 2 2 4 5" xfId="32197"/>
    <cellStyle name="Normal 2 2 2 2 2 2 2 4 5 10" xfId="32198"/>
    <cellStyle name="Normal 2 2 2 2 2 2 2 4 5 11" xfId="32199"/>
    <cellStyle name="Normal 2 2 2 2 2 2 2 4 5 12" xfId="32200"/>
    <cellStyle name="Normal 2 2 2 2 2 2 2 4 5 13" xfId="32201"/>
    <cellStyle name="Normal 2 2 2 2 2 2 2 4 5 14" xfId="32202"/>
    <cellStyle name="Normal 2 2 2 2 2 2 2 4 5 15" xfId="32203"/>
    <cellStyle name="Normal 2 2 2 2 2 2 2 4 5 16" xfId="32204"/>
    <cellStyle name="Normal 2 2 2 2 2 2 2 4 5 17" xfId="32205"/>
    <cellStyle name="Normal 2 2 2 2 2 2 2 4 5 18" xfId="32206"/>
    <cellStyle name="Normal 2 2 2 2 2 2 2 4 5 19" xfId="32207"/>
    <cellStyle name="Normal 2 2 2 2 2 2 2 4 5 2" xfId="32208"/>
    <cellStyle name="Normal 2 2 2 2 2 2 2 4 5 20" xfId="32209"/>
    <cellStyle name="Normal 2 2 2 2 2 2 2 4 5 21" xfId="32210"/>
    <cellStyle name="Normal 2 2 2 2 2 2 2 4 5 22" xfId="32211"/>
    <cellStyle name="Normal 2 2 2 2 2 2 2 4 5 3" xfId="32212"/>
    <cellStyle name="Normal 2 2 2 2 2 2 2 4 5 4" xfId="32213"/>
    <cellStyle name="Normal 2 2 2 2 2 2 2 4 5 5" xfId="32214"/>
    <cellStyle name="Normal 2 2 2 2 2 2 2 4 5 6" xfId="32215"/>
    <cellStyle name="Normal 2 2 2 2 2 2 2 4 5 7" xfId="32216"/>
    <cellStyle name="Normal 2 2 2 2 2 2 2 4 5 8" xfId="32217"/>
    <cellStyle name="Normal 2 2 2 2 2 2 2 4 5 9" xfId="32218"/>
    <cellStyle name="Normal 2 2 2 2 2 2 2 4 6" xfId="32219"/>
    <cellStyle name="Normal 2 2 2 2 2 2 2 4 6 10" xfId="32220"/>
    <cellStyle name="Normal 2 2 2 2 2 2 2 4 6 11" xfId="32221"/>
    <cellStyle name="Normal 2 2 2 2 2 2 2 4 6 12" xfId="32222"/>
    <cellStyle name="Normal 2 2 2 2 2 2 2 4 6 13" xfId="32223"/>
    <cellStyle name="Normal 2 2 2 2 2 2 2 4 6 14" xfId="32224"/>
    <cellStyle name="Normal 2 2 2 2 2 2 2 4 6 15" xfId="32225"/>
    <cellStyle name="Normal 2 2 2 2 2 2 2 4 6 16" xfId="32226"/>
    <cellStyle name="Normal 2 2 2 2 2 2 2 4 6 17" xfId="32227"/>
    <cellStyle name="Normal 2 2 2 2 2 2 2 4 6 18" xfId="32228"/>
    <cellStyle name="Normal 2 2 2 2 2 2 2 4 6 19" xfId="32229"/>
    <cellStyle name="Normal 2 2 2 2 2 2 2 4 6 2" xfId="32230"/>
    <cellStyle name="Normal 2 2 2 2 2 2 2 4 6 20" xfId="32231"/>
    <cellStyle name="Normal 2 2 2 2 2 2 2 4 6 21" xfId="32232"/>
    <cellStyle name="Normal 2 2 2 2 2 2 2 4 6 22" xfId="32233"/>
    <cellStyle name="Normal 2 2 2 2 2 2 2 4 6 3" xfId="32234"/>
    <cellStyle name="Normal 2 2 2 2 2 2 2 4 6 4" xfId="32235"/>
    <cellStyle name="Normal 2 2 2 2 2 2 2 4 6 5" xfId="32236"/>
    <cellStyle name="Normal 2 2 2 2 2 2 2 4 6 6" xfId="32237"/>
    <cellStyle name="Normal 2 2 2 2 2 2 2 4 6 7" xfId="32238"/>
    <cellStyle name="Normal 2 2 2 2 2 2 2 4 6 8" xfId="32239"/>
    <cellStyle name="Normal 2 2 2 2 2 2 2 4 6 9" xfId="32240"/>
    <cellStyle name="Normal 2 2 2 2 2 2 2 4 7" xfId="32241"/>
    <cellStyle name="Normal 2 2 2 2 2 2 2 4 7 10" xfId="32242"/>
    <cellStyle name="Normal 2 2 2 2 2 2 2 4 7 11" xfId="32243"/>
    <cellStyle name="Normal 2 2 2 2 2 2 2 4 7 12" xfId="32244"/>
    <cellStyle name="Normal 2 2 2 2 2 2 2 4 7 13" xfId="32245"/>
    <cellStyle name="Normal 2 2 2 2 2 2 2 4 7 14" xfId="32246"/>
    <cellStyle name="Normal 2 2 2 2 2 2 2 4 7 15" xfId="32247"/>
    <cellStyle name="Normal 2 2 2 2 2 2 2 4 7 16" xfId="32248"/>
    <cellStyle name="Normal 2 2 2 2 2 2 2 4 7 17" xfId="32249"/>
    <cellStyle name="Normal 2 2 2 2 2 2 2 4 7 18" xfId="32250"/>
    <cellStyle name="Normal 2 2 2 2 2 2 2 4 7 19" xfId="32251"/>
    <cellStyle name="Normal 2 2 2 2 2 2 2 4 7 2" xfId="32252"/>
    <cellStyle name="Normal 2 2 2 2 2 2 2 4 7 20" xfId="32253"/>
    <cellStyle name="Normal 2 2 2 2 2 2 2 4 7 21" xfId="32254"/>
    <cellStyle name="Normal 2 2 2 2 2 2 2 4 7 22" xfId="32255"/>
    <cellStyle name="Normal 2 2 2 2 2 2 2 4 7 3" xfId="32256"/>
    <cellStyle name="Normal 2 2 2 2 2 2 2 4 7 4" xfId="32257"/>
    <cellStyle name="Normal 2 2 2 2 2 2 2 4 7 5" xfId="32258"/>
    <cellStyle name="Normal 2 2 2 2 2 2 2 4 7 6" xfId="32259"/>
    <cellStyle name="Normal 2 2 2 2 2 2 2 4 7 7" xfId="32260"/>
    <cellStyle name="Normal 2 2 2 2 2 2 2 4 7 8" xfId="32261"/>
    <cellStyle name="Normal 2 2 2 2 2 2 2 4 7 9" xfId="32262"/>
    <cellStyle name="Normal 2 2 2 2 2 2 2 4 8" xfId="32263"/>
    <cellStyle name="Normal 2 2 2 2 2 2 2 4 8 10" xfId="32264"/>
    <cellStyle name="Normal 2 2 2 2 2 2 2 4 8 11" xfId="32265"/>
    <cellStyle name="Normal 2 2 2 2 2 2 2 4 8 12" xfId="32266"/>
    <cellStyle name="Normal 2 2 2 2 2 2 2 4 8 13" xfId="32267"/>
    <cellStyle name="Normal 2 2 2 2 2 2 2 4 8 14" xfId="32268"/>
    <cellStyle name="Normal 2 2 2 2 2 2 2 4 8 15" xfId="32269"/>
    <cellStyle name="Normal 2 2 2 2 2 2 2 4 8 16" xfId="32270"/>
    <cellStyle name="Normal 2 2 2 2 2 2 2 4 8 17" xfId="32271"/>
    <cellStyle name="Normal 2 2 2 2 2 2 2 4 8 18" xfId="32272"/>
    <cellStyle name="Normal 2 2 2 2 2 2 2 4 8 19" xfId="32273"/>
    <cellStyle name="Normal 2 2 2 2 2 2 2 4 8 2" xfId="32274"/>
    <cellStyle name="Normal 2 2 2 2 2 2 2 4 8 20" xfId="32275"/>
    <cellStyle name="Normal 2 2 2 2 2 2 2 4 8 21" xfId="32276"/>
    <cellStyle name="Normal 2 2 2 2 2 2 2 4 8 22" xfId="32277"/>
    <cellStyle name="Normal 2 2 2 2 2 2 2 4 8 3" xfId="32278"/>
    <cellStyle name="Normal 2 2 2 2 2 2 2 4 8 4" xfId="32279"/>
    <cellStyle name="Normal 2 2 2 2 2 2 2 4 8 5" xfId="32280"/>
    <cellStyle name="Normal 2 2 2 2 2 2 2 4 8 6" xfId="32281"/>
    <cellStyle name="Normal 2 2 2 2 2 2 2 4 8 7" xfId="32282"/>
    <cellStyle name="Normal 2 2 2 2 2 2 2 4 8 8" xfId="32283"/>
    <cellStyle name="Normal 2 2 2 2 2 2 2 4 8 9" xfId="32284"/>
    <cellStyle name="Normal 2 2 2 2 2 2 2 4 9" xfId="32285"/>
    <cellStyle name="Normal 2 2 2 2 2 2 2 4 9 10" xfId="32286"/>
    <cellStyle name="Normal 2 2 2 2 2 2 2 4 9 11" xfId="32287"/>
    <cellStyle name="Normal 2 2 2 2 2 2 2 4 9 12" xfId="32288"/>
    <cellStyle name="Normal 2 2 2 2 2 2 2 4 9 13" xfId="32289"/>
    <cellStyle name="Normal 2 2 2 2 2 2 2 4 9 14" xfId="32290"/>
    <cellStyle name="Normal 2 2 2 2 2 2 2 4 9 15" xfId="32291"/>
    <cellStyle name="Normal 2 2 2 2 2 2 2 4 9 16" xfId="32292"/>
    <cellStyle name="Normal 2 2 2 2 2 2 2 4 9 17" xfId="32293"/>
    <cellStyle name="Normal 2 2 2 2 2 2 2 4 9 18" xfId="32294"/>
    <cellStyle name="Normal 2 2 2 2 2 2 2 4 9 19" xfId="32295"/>
    <cellStyle name="Normal 2 2 2 2 2 2 2 4 9 2" xfId="32296"/>
    <cellStyle name="Normal 2 2 2 2 2 2 2 4 9 20" xfId="32297"/>
    <cellStyle name="Normal 2 2 2 2 2 2 2 4 9 21" xfId="32298"/>
    <cellStyle name="Normal 2 2 2 2 2 2 2 4 9 22" xfId="32299"/>
    <cellStyle name="Normal 2 2 2 2 2 2 2 4 9 3" xfId="32300"/>
    <cellStyle name="Normal 2 2 2 2 2 2 2 4 9 4" xfId="32301"/>
    <cellStyle name="Normal 2 2 2 2 2 2 2 4 9 5" xfId="32302"/>
    <cellStyle name="Normal 2 2 2 2 2 2 2 4 9 6" xfId="32303"/>
    <cellStyle name="Normal 2 2 2 2 2 2 2 4 9 7" xfId="32304"/>
    <cellStyle name="Normal 2 2 2 2 2 2 2 4 9 8" xfId="32305"/>
    <cellStyle name="Normal 2 2 2 2 2 2 2 4 9 9" xfId="32306"/>
    <cellStyle name="Normal 2 2 2 2 2 2 2 40" xfId="32307"/>
    <cellStyle name="Normal 2 2 2 2 2 2 2 41" xfId="32308"/>
    <cellStyle name="Normal 2 2 2 2 2 2 2 42" xfId="32309"/>
    <cellStyle name="Normal 2 2 2 2 2 2 2 43" xfId="32310"/>
    <cellStyle name="Normal 2 2 2 2 2 2 2 43 10" xfId="32311"/>
    <cellStyle name="Normal 2 2 2 2 2 2 2 43 11" xfId="32312"/>
    <cellStyle name="Normal 2 2 2 2 2 2 2 43 12" xfId="32313"/>
    <cellStyle name="Normal 2 2 2 2 2 2 2 43 13" xfId="32314"/>
    <cellStyle name="Normal 2 2 2 2 2 2 2 43 14" xfId="32315"/>
    <cellStyle name="Normal 2 2 2 2 2 2 2 43 15" xfId="32316"/>
    <cellStyle name="Normal 2 2 2 2 2 2 2 43 16" xfId="32317"/>
    <cellStyle name="Normal 2 2 2 2 2 2 2 43 17" xfId="32318"/>
    <cellStyle name="Normal 2 2 2 2 2 2 2 43 18" xfId="32319"/>
    <cellStyle name="Normal 2 2 2 2 2 2 2 43 19" xfId="32320"/>
    <cellStyle name="Normal 2 2 2 2 2 2 2 43 2" xfId="32321"/>
    <cellStyle name="Normal 2 2 2 2 2 2 2 43 2 2" xfId="32322"/>
    <cellStyle name="Normal 2 2 2 2 2 2 2 43 2 2 10" xfId="32323"/>
    <cellStyle name="Normal 2 2 2 2 2 2 2 43 2 2 11" xfId="32324"/>
    <cellStyle name="Normal 2 2 2 2 2 2 2 43 2 2 12" xfId="32325"/>
    <cellStyle name="Normal 2 2 2 2 2 2 2 43 2 2 13" xfId="32326"/>
    <cellStyle name="Normal 2 2 2 2 2 2 2 43 2 2 14" xfId="32327"/>
    <cellStyle name="Normal 2 2 2 2 2 2 2 43 2 2 15" xfId="32328"/>
    <cellStyle name="Normal 2 2 2 2 2 2 2 43 2 2 16" xfId="32329"/>
    <cellStyle name="Normal 2 2 2 2 2 2 2 43 2 2 17" xfId="32330"/>
    <cellStyle name="Normal 2 2 2 2 2 2 2 43 2 2 18" xfId="32331"/>
    <cellStyle name="Normal 2 2 2 2 2 2 2 43 2 2 19" xfId="32332"/>
    <cellStyle name="Normal 2 2 2 2 2 2 2 43 2 2 2" xfId="32333"/>
    <cellStyle name="Normal 2 2 2 2 2 2 2 43 2 2 2 2" xfId="32334"/>
    <cellStyle name="Normal 2 2 2 2 2 2 2 43 2 2 20" xfId="32335"/>
    <cellStyle name="Normal 2 2 2 2 2 2 2 43 2 2 21" xfId="32336"/>
    <cellStyle name="Normal 2 2 2 2 2 2 2 43 2 2 22" xfId="32337"/>
    <cellStyle name="Normal 2 2 2 2 2 2 2 43 2 2 23" xfId="32338"/>
    <cellStyle name="Normal 2 2 2 2 2 2 2 43 2 2 24" xfId="32339"/>
    <cellStyle name="Normal 2 2 2 2 2 2 2 43 2 2 3" xfId="32340"/>
    <cellStyle name="Normal 2 2 2 2 2 2 2 43 2 2 4" xfId="32341"/>
    <cellStyle name="Normal 2 2 2 2 2 2 2 43 2 2 5" xfId="32342"/>
    <cellStyle name="Normal 2 2 2 2 2 2 2 43 2 2 6" xfId="32343"/>
    <cellStyle name="Normal 2 2 2 2 2 2 2 43 2 2 7" xfId="32344"/>
    <cellStyle name="Normal 2 2 2 2 2 2 2 43 2 2 8" xfId="32345"/>
    <cellStyle name="Normal 2 2 2 2 2 2 2 43 2 2 9" xfId="32346"/>
    <cellStyle name="Normal 2 2 2 2 2 2 2 43 2 3" xfId="32347"/>
    <cellStyle name="Normal 2 2 2 2 2 2 2 43 2 3 10" xfId="32348"/>
    <cellStyle name="Normal 2 2 2 2 2 2 2 43 2 3 11" xfId="32349"/>
    <cellStyle name="Normal 2 2 2 2 2 2 2 43 2 3 12" xfId="32350"/>
    <cellStyle name="Normal 2 2 2 2 2 2 2 43 2 3 13" xfId="32351"/>
    <cellStyle name="Normal 2 2 2 2 2 2 2 43 2 3 14" xfId="32352"/>
    <cellStyle name="Normal 2 2 2 2 2 2 2 43 2 3 15" xfId="32353"/>
    <cellStyle name="Normal 2 2 2 2 2 2 2 43 2 3 16" xfId="32354"/>
    <cellStyle name="Normal 2 2 2 2 2 2 2 43 2 3 17" xfId="32355"/>
    <cellStyle name="Normal 2 2 2 2 2 2 2 43 2 3 18" xfId="32356"/>
    <cellStyle name="Normal 2 2 2 2 2 2 2 43 2 3 19" xfId="32357"/>
    <cellStyle name="Normal 2 2 2 2 2 2 2 43 2 3 2" xfId="32358"/>
    <cellStyle name="Normal 2 2 2 2 2 2 2 43 2 3 20" xfId="32359"/>
    <cellStyle name="Normal 2 2 2 2 2 2 2 43 2 3 21" xfId="32360"/>
    <cellStyle name="Normal 2 2 2 2 2 2 2 43 2 3 22" xfId="32361"/>
    <cellStyle name="Normal 2 2 2 2 2 2 2 43 2 3 3" xfId="32362"/>
    <cellStyle name="Normal 2 2 2 2 2 2 2 43 2 3 4" xfId="32363"/>
    <cellStyle name="Normal 2 2 2 2 2 2 2 43 2 3 5" xfId="32364"/>
    <cellStyle name="Normal 2 2 2 2 2 2 2 43 2 3 6" xfId="32365"/>
    <cellStyle name="Normal 2 2 2 2 2 2 2 43 2 3 7" xfId="32366"/>
    <cellStyle name="Normal 2 2 2 2 2 2 2 43 2 3 8" xfId="32367"/>
    <cellStyle name="Normal 2 2 2 2 2 2 2 43 2 3 9" xfId="32368"/>
    <cellStyle name="Normal 2 2 2 2 2 2 2 43 20" xfId="32369"/>
    <cellStyle name="Normal 2 2 2 2 2 2 2 43 21" xfId="32370"/>
    <cellStyle name="Normal 2 2 2 2 2 2 2 43 22" xfId="32371"/>
    <cellStyle name="Normal 2 2 2 2 2 2 2 43 23" xfId="32372"/>
    <cellStyle name="Normal 2 2 2 2 2 2 2 43 24" xfId="32373"/>
    <cellStyle name="Normal 2 2 2 2 2 2 2 43 25" xfId="32374"/>
    <cellStyle name="Normal 2 2 2 2 2 2 2 43 3" xfId="32375"/>
    <cellStyle name="Normal 2 2 2 2 2 2 2 43 3 2" xfId="32376"/>
    <cellStyle name="Normal 2 2 2 2 2 2 2 43 4" xfId="32377"/>
    <cellStyle name="Normal 2 2 2 2 2 2 2 43 5" xfId="32378"/>
    <cellStyle name="Normal 2 2 2 2 2 2 2 43 6" xfId="32379"/>
    <cellStyle name="Normal 2 2 2 2 2 2 2 43 7" xfId="32380"/>
    <cellStyle name="Normal 2 2 2 2 2 2 2 43 8" xfId="32381"/>
    <cellStyle name="Normal 2 2 2 2 2 2 2 43 9" xfId="32382"/>
    <cellStyle name="Normal 2 2 2 2 2 2 2 44" xfId="32383"/>
    <cellStyle name="Normal 2 2 2 2 2 2 2 45" xfId="32384"/>
    <cellStyle name="Normal 2 2 2 2 2 2 2 46" xfId="32385"/>
    <cellStyle name="Normal 2 2 2 2 2 2 2 47" xfId="32386"/>
    <cellStyle name="Normal 2 2 2 2 2 2 2 48" xfId="32387"/>
    <cellStyle name="Normal 2 2 2 2 2 2 2 49" xfId="32388"/>
    <cellStyle name="Normal 2 2 2 2 2 2 2 5" xfId="32389"/>
    <cellStyle name="Normal 2 2 2 2 2 2 2 50" xfId="32390"/>
    <cellStyle name="Normal 2 2 2 2 2 2 2 51" xfId="32391"/>
    <cellStyle name="Normal 2 2 2 2 2 2 2 52" xfId="32392"/>
    <cellStyle name="Normal 2 2 2 2 2 2 2 53" xfId="32393"/>
    <cellStyle name="Normal 2 2 2 2 2 2 2 54" xfId="32394"/>
    <cellStyle name="Normal 2 2 2 2 2 2 2 55" xfId="32395"/>
    <cellStyle name="Normal 2 2 2 2 2 2 2 56" xfId="32396"/>
    <cellStyle name="Normal 2 2 2 2 2 2 2 57" xfId="32397"/>
    <cellStyle name="Normal 2 2 2 2 2 2 2 58" xfId="32398"/>
    <cellStyle name="Normal 2 2 2 2 2 2 2 59" xfId="32399"/>
    <cellStyle name="Normal 2 2 2 2 2 2 2 6" xfId="32400"/>
    <cellStyle name="Normal 2 2 2 2 2 2 2 60" xfId="32401"/>
    <cellStyle name="Normal 2 2 2 2 2 2 2 61" xfId="32402"/>
    <cellStyle name="Normal 2 2 2 2 2 2 2 62" xfId="32403"/>
    <cellStyle name="Normal 2 2 2 2 2 2 2 63" xfId="32404"/>
    <cellStyle name="Normal 2 2 2 2 2 2 2 64" xfId="32405"/>
    <cellStyle name="Normal 2 2 2 2 2 2 2 65" xfId="32406"/>
    <cellStyle name="Normal 2 2 2 2 2 2 2 66" xfId="32407"/>
    <cellStyle name="Normal 2 2 2 2 2 2 2 67" xfId="32408"/>
    <cellStyle name="Normal 2 2 2 2 2 2 2 68" xfId="32409"/>
    <cellStyle name="Normal 2 2 2 2 2 2 2 69" xfId="32410"/>
    <cellStyle name="Normal 2 2 2 2 2 2 2 7" xfId="32411"/>
    <cellStyle name="Normal 2 2 2 2 2 2 2 70" xfId="32412"/>
    <cellStyle name="Normal 2 2 2 2 2 2 2 71" xfId="32413"/>
    <cellStyle name="Normal 2 2 2 2 2 2 2 72" xfId="32414"/>
    <cellStyle name="Normal 2 2 2 2 2 2 2 73" xfId="32415"/>
    <cellStyle name="Normal 2 2 2 2 2 2 2 74" xfId="32416"/>
    <cellStyle name="Normal 2 2 2 2 2 2 2 75" xfId="32417"/>
    <cellStyle name="Normal 2 2 2 2 2 2 2 76" xfId="32418"/>
    <cellStyle name="Normal 2 2 2 2 2 2 2 77" xfId="32419"/>
    <cellStyle name="Normal 2 2 2 2 2 2 2 78" xfId="32420"/>
    <cellStyle name="Normal 2 2 2 2 2 2 2 79" xfId="32421"/>
    <cellStyle name="Normal 2 2 2 2 2 2 2 8" xfId="32422"/>
    <cellStyle name="Normal 2 2 2 2 2 2 2 80" xfId="32423"/>
    <cellStyle name="Normal 2 2 2 2 2 2 2 81" xfId="32424"/>
    <cellStyle name="Normal 2 2 2 2 2 2 2 82" xfId="32425"/>
    <cellStyle name="Normal 2 2 2 2 2 2 2 82 10" xfId="32426"/>
    <cellStyle name="Normal 2 2 2 2 2 2 2 82 11" xfId="32427"/>
    <cellStyle name="Normal 2 2 2 2 2 2 2 82 12" xfId="32428"/>
    <cellStyle name="Normal 2 2 2 2 2 2 2 82 13" xfId="32429"/>
    <cellStyle name="Normal 2 2 2 2 2 2 2 82 14" xfId="32430"/>
    <cellStyle name="Normal 2 2 2 2 2 2 2 82 15" xfId="32431"/>
    <cellStyle name="Normal 2 2 2 2 2 2 2 82 16" xfId="32432"/>
    <cellStyle name="Normal 2 2 2 2 2 2 2 82 17" xfId="32433"/>
    <cellStyle name="Normal 2 2 2 2 2 2 2 82 18" xfId="32434"/>
    <cellStyle name="Normal 2 2 2 2 2 2 2 82 19" xfId="32435"/>
    <cellStyle name="Normal 2 2 2 2 2 2 2 82 2" xfId="32436"/>
    <cellStyle name="Normal 2 2 2 2 2 2 2 82 2 2" xfId="32437"/>
    <cellStyle name="Normal 2 2 2 2 2 2 2 82 20" xfId="32438"/>
    <cellStyle name="Normal 2 2 2 2 2 2 2 82 21" xfId="32439"/>
    <cellStyle name="Normal 2 2 2 2 2 2 2 82 22" xfId="32440"/>
    <cellStyle name="Normal 2 2 2 2 2 2 2 82 23" xfId="32441"/>
    <cellStyle name="Normal 2 2 2 2 2 2 2 82 24" xfId="32442"/>
    <cellStyle name="Normal 2 2 2 2 2 2 2 82 3" xfId="32443"/>
    <cellStyle name="Normal 2 2 2 2 2 2 2 82 4" xfId="32444"/>
    <cellStyle name="Normal 2 2 2 2 2 2 2 82 5" xfId="32445"/>
    <cellStyle name="Normal 2 2 2 2 2 2 2 82 6" xfId="32446"/>
    <cellStyle name="Normal 2 2 2 2 2 2 2 82 7" xfId="32447"/>
    <cellStyle name="Normal 2 2 2 2 2 2 2 82 8" xfId="32448"/>
    <cellStyle name="Normal 2 2 2 2 2 2 2 82 9" xfId="32449"/>
    <cellStyle name="Normal 2 2 2 2 2 2 2 83" xfId="32450"/>
    <cellStyle name="Normal 2 2 2 2 2 2 2 83 10" xfId="32451"/>
    <cellStyle name="Normal 2 2 2 2 2 2 2 83 11" xfId="32452"/>
    <cellStyle name="Normal 2 2 2 2 2 2 2 83 12" xfId="32453"/>
    <cellStyle name="Normal 2 2 2 2 2 2 2 83 13" xfId="32454"/>
    <cellStyle name="Normal 2 2 2 2 2 2 2 83 14" xfId="32455"/>
    <cellStyle name="Normal 2 2 2 2 2 2 2 83 15" xfId="32456"/>
    <cellStyle name="Normal 2 2 2 2 2 2 2 83 16" xfId="32457"/>
    <cellStyle name="Normal 2 2 2 2 2 2 2 83 17" xfId="32458"/>
    <cellStyle name="Normal 2 2 2 2 2 2 2 83 18" xfId="32459"/>
    <cellStyle name="Normal 2 2 2 2 2 2 2 83 19" xfId="32460"/>
    <cellStyle name="Normal 2 2 2 2 2 2 2 83 2" xfId="32461"/>
    <cellStyle name="Normal 2 2 2 2 2 2 2 83 20" xfId="32462"/>
    <cellStyle name="Normal 2 2 2 2 2 2 2 83 21" xfId="32463"/>
    <cellStyle name="Normal 2 2 2 2 2 2 2 83 22" xfId="32464"/>
    <cellStyle name="Normal 2 2 2 2 2 2 2 83 3" xfId="32465"/>
    <cellStyle name="Normal 2 2 2 2 2 2 2 83 4" xfId="32466"/>
    <cellStyle name="Normal 2 2 2 2 2 2 2 83 5" xfId="32467"/>
    <cellStyle name="Normal 2 2 2 2 2 2 2 83 6" xfId="32468"/>
    <cellStyle name="Normal 2 2 2 2 2 2 2 83 7" xfId="32469"/>
    <cellStyle name="Normal 2 2 2 2 2 2 2 83 8" xfId="32470"/>
    <cellStyle name="Normal 2 2 2 2 2 2 2 83 9" xfId="32471"/>
    <cellStyle name="Normal 2 2 2 2 2 2 2 84" xfId="32472"/>
    <cellStyle name="Normal 2 2 2 2 2 2 2 9" xfId="32473"/>
    <cellStyle name="Normal 2 2 2 2 2 2 20" xfId="32474"/>
    <cellStyle name="Normal 2 2 2 2 2 2 20 10" xfId="32475"/>
    <cellStyle name="Normal 2 2 2 2 2 2 20 11" xfId="32476"/>
    <cellStyle name="Normal 2 2 2 2 2 2 20 12" xfId="32477"/>
    <cellStyle name="Normal 2 2 2 2 2 2 20 13" xfId="32478"/>
    <cellStyle name="Normal 2 2 2 2 2 2 20 14" xfId="32479"/>
    <cellStyle name="Normal 2 2 2 2 2 2 20 15" xfId="32480"/>
    <cellStyle name="Normal 2 2 2 2 2 2 20 16" xfId="32481"/>
    <cellStyle name="Normal 2 2 2 2 2 2 20 17" xfId="32482"/>
    <cellStyle name="Normal 2 2 2 2 2 2 20 18" xfId="32483"/>
    <cellStyle name="Normal 2 2 2 2 2 2 20 19" xfId="32484"/>
    <cellStyle name="Normal 2 2 2 2 2 2 20 2" xfId="32485"/>
    <cellStyle name="Normal 2 2 2 2 2 2 20 20" xfId="32486"/>
    <cellStyle name="Normal 2 2 2 2 2 2 20 21" xfId="32487"/>
    <cellStyle name="Normal 2 2 2 2 2 2 20 22" xfId="32488"/>
    <cellStyle name="Normal 2 2 2 2 2 2 20 3" xfId="32489"/>
    <cellStyle name="Normal 2 2 2 2 2 2 20 4" xfId="32490"/>
    <cellStyle name="Normal 2 2 2 2 2 2 20 5" xfId="32491"/>
    <cellStyle name="Normal 2 2 2 2 2 2 20 6" xfId="32492"/>
    <cellStyle name="Normal 2 2 2 2 2 2 20 7" xfId="32493"/>
    <cellStyle name="Normal 2 2 2 2 2 2 20 8" xfId="32494"/>
    <cellStyle name="Normal 2 2 2 2 2 2 20 9" xfId="32495"/>
    <cellStyle name="Normal 2 2 2 2 2 2 21" xfId="32496"/>
    <cellStyle name="Normal 2 2 2 2 2 2 21 10" xfId="32497"/>
    <cellStyle name="Normal 2 2 2 2 2 2 21 11" xfId="32498"/>
    <cellStyle name="Normal 2 2 2 2 2 2 21 12" xfId="32499"/>
    <cellStyle name="Normal 2 2 2 2 2 2 21 13" xfId="32500"/>
    <cellStyle name="Normal 2 2 2 2 2 2 21 14" xfId="32501"/>
    <cellStyle name="Normal 2 2 2 2 2 2 21 15" xfId="32502"/>
    <cellStyle name="Normal 2 2 2 2 2 2 21 16" xfId="32503"/>
    <cellStyle name="Normal 2 2 2 2 2 2 21 17" xfId="32504"/>
    <cellStyle name="Normal 2 2 2 2 2 2 21 18" xfId="32505"/>
    <cellStyle name="Normal 2 2 2 2 2 2 21 19" xfId="32506"/>
    <cellStyle name="Normal 2 2 2 2 2 2 21 2" xfId="32507"/>
    <cellStyle name="Normal 2 2 2 2 2 2 21 20" xfId="32508"/>
    <cellStyle name="Normal 2 2 2 2 2 2 21 21" xfId="32509"/>
    <cellStyle name="Normal 2 2 2 2 2 2 21 22" xfId="32510"/>
    <cellStyle name="Normal 2 2 2 2 2 2 21 3" xfId="32511"/>
    <cellStyle name="Normal 2 2 2 2 2 2 21 4" xfId="32512"/>
    <cellStyle name="Normal 2 2 2 2 2 2 21 5" xfId="32513"/>
    <cellStyle name="Normal 2 2 2 2 2 2 21 6" xfId="32514"/>
    <cellStyle name="Normal 2 2 2 2 2 2 21 7" xfId="32515"/>
    <cellStyle name="Normal 2 2 2 2 2 2 21 8" xfId="32516"/>
    <cellStyle name="Normal 2 2 2 2 2 2 21 9" xfId="32517"/>
    <cellStyle name="Normal 2 2 2 2 2 2 22" xfId="32518"/>
    <cellStyle name="Normal 2 2 2 2 2 2 22 10" xfId="32519"/>
    <cellStyle name="Normal 2 2 2 2 2 2 22 11" xfId="32520"/>
    <cellStyle name="Normal 2 2 2 2 2 2 22 12" xfId="32521"/>
    <cellStyle name="Normal 2 2 2 2 2 2 22 13" xfId="32522"/>
    <cellStyle name="Normal 2 2 2 2 2 2 22 14" xfId="32523"/>
    <cellStyle name="Normal 2 2 2 2 2 2 22 15" xfId="32524"/>
    <cellStyle name="Normal 2 2 2 2 2 2 22 16" xfId="32525"/>
    <cellStyle name="Normal 2 2 2 2 2 2 22 17" xfId="32526"/>
    <cellStyle name="Normal 2 2 2 2 2 2 22 18" xfId="32527"/>
    <cellStyle name="Normal 2 2 2 2 2 2 22 19" xfId="32528"/>
    <cellStyle name="Normal 2 2 2 2 2 2 22 2" xfId="32529"/>
    <cellStyle name="Normal 2 2 2 2 2 2 22 20" xfId="32530"/>
    <cellStyle name="Normal 2 2 2 2 2 2 22 21" xfId="32531"/>
    <cellStyle name="Normal 2 2 2 2 2 2 22 22" xfId="32532"/>
    <cellStyle name="Normal 2 2 2 2 2 2 22 3" xfId="32533"/>
    <cellStyle name="Normal 2 2 2 2 2 2 22 4" xfId="32534"/>
    <cellStyle name="Normal 2 2 2 2 2 2 22 5" xfId="32535"/>
    <cellStyle name="Normal 2 2 2 2 2 2 22 6" xfId="32536"/>
    <cellStyle name="Normal 2 2 2 2 2 2 22 7" xfId="32537"/>
    <cellStyle name="Normal 2 2 2 2 2 2 22 8" xfId="32538"/>
    <cellStyle name="Normal 2 2 2 2 2 2 22 9" xfId="32539"/>
    <cellStyle name="Normal 2 2 2 2 2 2 23" xfId="32540"/>
    <cellStyle name="Normal 2 2 2 2 2 2 23 10" xfId="32541"/>
    <cellStyle name="Normal 2 2 2 2 2 2 23 11" xfId="32542"/>
    <cellStyle name="Normal 2 2 2 2 2 2 23 12" xfId="32543"/>
    <cellStyle name="Normal 2 2 2 2 2 2 23 13" xfId="32544"/>
    <cellStyle name="Normal 2 2 2 2 2 2 23 14" xfId="32545"/>
    <cellStyle name="Normal 2 2 2 2 2 2 23 15" xfId="32546"/>
    <cellStyle name="Normal 2 2 2 2 2 2 23 16" xfId="32547"/>
    <cellStyle name="Normal 2 2 2 2 2 2 23 17" xfId="32548"/>
    <cellStyle name="Normal 2 2 2 2 2 2 23 18" xfId="32549"/>
    <cellStyle name="Normal 2 2 2 2 2 2 23 19" xfId="32550"/>
    <cellStyle name="Normal 2 2 2 2 2 2 23 2" xfId="32551"/>
    <cellStyle name="Normal 2 2 2 2 2 2 23 20" xfId="32552"/>
    <cellStyle name="Normal 2 2 2 2 2 2 23 21" xfId="32553"/>
    <cellStyle name="Normal 2 2 2 2 2 2 23 22" xfId="32554"/>
    <cellStyle name="Normal 2 2 2 2 2 2 23 3" xfId="32555"/>
    <cellStyle name="Normal 2 2 2 2 2 2 23 4" xfId="32556"/>
    <cellStyle name="Normal 2 2 2 2 2 2 23 5" xfId="32557"/>
    <cellStyle name="Normal 2 2 2 2 2 2 23 6" xfId="32558"/>
    <cellStyle name="Normal 2 2 2 2 2 2 23 7" xfId="32559"/>
    <cellStyle name="Normal 2 2 2 2 2 2 23 8" xfId="32560"/>
    <cellStyle name="Normal 2 2 2 2 2 2 23 9" xfId="32561"/>
    <cellStyle name="Normal 2 2 2 2 2 2 24" xfId="32562"/>
    <cellStyle name="Normal 2 2 2 2 2 2 24 10" xfId="32563"/>
    <cellStyle name="Normal 2 2 2 2 2 2 24 11" xfId="32564"/>
    <cellStyle name="Normal 2 2 2 2 2 2 24 12" xfId="32565"/>
    <cellStyle name="Normal 2 2 2 2 2 2 24 13" xfId="32566"/>
    <cellStyle name="Normal 2 2 2 2 2 2 24 14" xfId="32567"/>
    <cellStyle name="Normal 2 2 2 2 2 2 24 15" xfId="32568"/>
    <cellStyle name="Normal 2 2 2 2 2 2 24 16" xfId="32569"/>
    <cellStyle name="Normal 2 2 2 2 2 2 24 17" xfId="32570"/>
    <cellStyle name="Normal 2 2 2 2 2 2 24 18" xfId="32571"/>
    <cellStyle name="Normal 2 2 2 2 2 2 24 19" xfId="32572"/>
    <cellStyle name="Normal 2 2 2 2 2 2 24 2" xfId="32573"/>
    <cellStyle name="Normal 2 2 2 2 2 2 24 20" xfId="32574"/>
    <cellStyle name="Normal 2 2 2 2 2 2 24 21" xfId="32575"/>
    <cellStyle name="Normal 2 2 2 2 2 2 24 22" xfId="32576"/>
    <cellStyle name="Normal 2 2 2 2 2 2 24 3" xfId="32577"/>
    <cellStyle name="Normal 2 2 2 2 2 2 24 4" xfId="32578"/>
    <cellStyle name="Normal 2 2 2 2 2 2 24 5" xfId="32579"/>
    <cellStyle name="Normal 2 2 2 2 2 2 24 6" xfId="32580"/>
    <cellStyle name="Normal 2 2 2 2 2 2 24 7" xfId="32581"/>
    <cellStyle name="Normal 2 2 2 2 2 2 24 8" xfId="32582"/>
    <cellStyle name="Normal 2 2 2 2 2 2 24 9" xfId="32583"/>
    <cellStyle name="Normal 2 2 2 2 2 2 25" xfId="32584"/>
    <cellStyle name="Normal 2 2 2 2 2 2 25 10" xfId="32585"/>
    <cellStyle name="Normal 2 2 2 2 2 2 25 11" xfId="32586"/>
    <cellStyle name="Normal 2 2 2 2 2 2 25 12" xfId="32587"/>
    <cellStyle name="Normal 2 2 2 2 2 2 25 13" xfId="32588"/>
    <cellStyle name="Normal 2 2 2 2 2 2 25 14" xfId="32589"/>
    <cellStyle name="Normal 2 2 2 2 2 2 25 15" xfId="32590"/>
    <cellStyle name="Normal 2 2 2 2 2 2 25 16" xfId="32591"/>
    <cellStyle name="Normal 2 2 2 2 2 2 25 17" xfId="32592"/>
    <cellStyle name="Normal 2 2 2 2 2 2 25 18" xfId="32593"/>
    <cellStyle name="Normal 2 2 2 2 2 2 25 19" xfId="32594"/>
    <cellStyle name="Normal 2 2 2 2 2 2 25 2" xfId="32595"/>
    <cellStyle name="Normal 2 2 2 2 2 2 25 20" xfId="32596"/>
    <cellStyle name="Normal 2 2 2 2 2 2 25 21" xfId="32597"/>
    <cellStyle name="Normal 2 2 2 2 2 2 25 22" xfId="32598"/>
    <cellStyle name="Normal 2 2 2 2 2 2 25 3" xfId="32599"/>
    <cellStyle name="Normal 2 2 2 2 2 2 25 4" xfId="32600"/>
    <cellStyle name="Normal 2 2 2 2 2 2 25 5" xfId="32601"/>
    <cellStyle name="Normal 2 2 2 2 2 2 25 6" xfId="32602"/>
    <cellStyle name="Normal 2 2 2 2 2 2 25 7" xfId="32603"/>
    <cellStyle name="Normal 2 2 2 2 2 2 25 8" xfId="32604"/>
    <cellStyle name="Normal 2 2 2 2 2 2 25 9" xfId="32605"/>
    <cellStyle name="Normal 2 2 2 2 2 2 26" xfId="32606"/>
    <cellStyle name="Normal 2 2 2 2 2 2 26 10" xfId="32607"/>
    <cellStyle name="Normal 2 2 2 2 2 2 26 11" xfId="32608"/>
    <cellStyle name="Normal 2 2 2 2 2 2 26 12" xfId="32609"/>
    <cellStyle name="Normal 2 2 2 2 2 2 26 13" xfId="32610"/>
    <cellStyle name="Normal 2 2 2 2 2 2 26 14" xfId="32611"/>
    <cellStyle name="Normal 2 2 2 2 2 2 26 15" xfId="32612"/>
    <cellStyle name="Normal 2 2 2 2 2 2 26 16" xfId="32613"/>
    <cellStyle name="Normal 2 2 2 2 2 2 26 17" xfId="32614"/>
    <cellStyle name="Normal 2 2 2 2 2 2 26 18" xfId="32615"/>
    <cellStyle name="Normal 2 2 2 2 2 2 26 19" xfId="32616"/>
    <cellStyle name="Normal 2 2 2 2 2 2 26 2" xfId="32617"/>
    <cellStyle name="Normal 2 2 2 2 2 2 26 20" xfId="32618"/>
    <cellStyle name="Normal 2 2 2 2 2 2 26 21" xfId="32619"/>
    <cellStyle name="Normal 2 2 2 2 2 2 26 22" xfId="32620"/>
    <cellStyle name="Normal 2 2 2 2 2 2 26 3" xfId="32621"/>
    <cellStyle name="Normal 2 2 2 2 2 2 26 4" xfId="32622"/>
    <cellStyle name="Normal 2 2 2 2 2 2 26 5" xfId="32623"/>
    <cellStyle name="Normal 2 2 2 2 2 2 26 6" xfId="32624"/>
    <cellStyle name="Normal 2 2 2 2 2 2 26 7" xfId="32625"/>
    <cellStyle name="Normal 2 2 2 2 2 2 26 8" xfId="32626"/>
    <cellStyle name="Normal 2 2 2 2 2 2 26 9" xfId="32627"/>
    <cellStyle name="Normal 2 2 2 2 2 2 27" xfId="32628"/>
    <cellStyle name="Normal 2 2 2 2 2 2 27 10" xfId="32629"/>
    <cellStyle name="Normal 2 2 2 2 2 2 27 11" xfId="32630"/>
    <cellStyle name="Normal 2 2 2 2 2 2 27 12" xfId="32631"/>
    <cellStyle name="Normal 2 2 2 2 2 2 27 13" xfId="32632"/>
    <cellStyle name="Normal 2 2 2 2 2 2 27 14" xfId="32633"/>
    <cellStyle name="Normal 2 2 2 2 2 2 27 15" xfId="32634"/>
    <cellStyle name="Normal 2 2 2 2 2 2 27 16" xfId="32635"/>
    <cellStyle name="Normal 2 2 2 2 2 2 27 17" xfId="32636"/>
    <cellStyle name="Normal 2 2 2 2 2 2 27 18" xfId="32637"/>
    <cellStyle name="Normal 2 2 2 2 2 2 27 19" xfId="32638"/>
    <cellStyle name="Normal 2 2 2 2 2 2 27 2" xfId="32639"/>
    <cellStyle name="Normal 2 2 2 2 2 2 27 20" xfId="32640"/>
    <cellStyle name="Normal 2 2 2 2 2 2 27 21" xfId="32641"/>
    <cellStyle name="Normal 2 2 2 2 2 2 27 22" xfId="32642"/>
    <cellStyle name="Normal 2 2 2 2 2 2 27 3" xfId="32643"/>
    <cellStyle name="Normal 2 2 2 2 2 2 27 4" xfId="32644"/>
    <cellStyle name="Normal 2 2 2 2 2 2 27 5" xfId="32645"/>
    <cellStyle name="Normal 2 2 2 2 2 2 27 6" xfId="32646"/>
    <cellStyle name="Normal 2 2 2 2 2 2 27 7" xfId="32647"/>
    <cellStyle name="Normal 2 2 2 2 2 2 27 8" xfId="32648"/>
    <cellStyle name="Normal 2 2 2 2 2 2 27 9" xfId="32649"/>
    <cellStyle name="Normal 2 2 2 2 2 2 28" xfId="32650"/>
    <cellStyle name="Normal 2 2 2 2 2 2 28 10" xfId="32651"/>
    <cellStyle name="Normal 2 2 2 2 2 2 28 11" xfId="32652"/>
    <cellStyle name="Normal 2 2 2 2 2 2 28 12" xfId="32653"/>
    <cellStyle name="Normal 2 2 2 2 2 2 28 13" xfId="32654"/>
    <cellStyle name="Normal 2 2 2 2 2 2 28 14" xfId="32655"/>
    <cellStyle name="Normal 2 2 2 2 2 2 28 15" xfId="32656"/>
    <cellStyle name="Normal 2 2 2 2 2 2 28 16" xfId="32657"/>
    <cellStyle name="Normal 2 2 2 2 2 2 28 17" xfId="32658"/>
    <cellStyle name="Normal 2 2 2 2 2 2 28 18" xfId="32659"/>
    <cellStyle name="Normal 2 2 2 2 2 2 28 19" xfId="32660"/>
    <cellStyle name="Normal 2 2 2 2 2 2 28 2" xfId="32661"/>
    <cellStyle name="Normal 2 2 2 2 2 2 28 20" xfId="32662"/>
    <cellStyle name="Normal 2 2 2 2 2 2 28 21" xfId="32663"/>
    <cellStyle name="Normal 2 2 2 2 2 2 28 22" xfId="32664"/>
    <cellStyle name="Normal 2 2 2 2 2 2 28 3" xfId="32665"/>
    <cellStyle name="Normal 2 2 2 2 2 2 28 4" xfId="32666"/>
    <cellStyle name="Normal 2 2 2 2 2 2 28 5" xfId="32667"/>
    <cellStyle name="Normal 2 2 2 2 2 2 28 6" xfId="32668"/>
    <cellStyle name="Normal 2 2 2 2 2 2 28 7" xfId="32669"/>
    <cellStyle name="Normal 2 2 2 2 2 2 28 8" xfId="32670"/>
    <cellStyle name="Normal 2 2 2 2 2 2 28 9" xfId="32671"/>
    <cellStyle name="Normal 2 2 2 2 2 2 29" xfId="32672"/>
    <cellStyle name="Normal 2 2 2 2 2 2 29 10" xfId="32673"/>
    <cellStyle name="Normal 2 2 2 2 2 2 29 11" xfId="32674"/>
    <cellStyle name="Normal 2 2 2 2 2 2 29 12" xfId="32675"/>
    <cellStyle name="Normal 2 2 2 2 2 2 29 13" xfId="32676"/>
    <cellStyle name="Normal 2 2 2 2 2 2 29 14" xfId="32677"/>
    <cellStyle name="Normal 2 2 2 2 2 2 29 15" xfId="32678"/>
    <cellStyle name="Normal 2 2 2 2 2 2 29 16" xfId="32679"/>
    <cellStyle name="Normal 2 2 2 2 2 2 29 17" xfId="32680"/>
    <cellStyle name="Normal 2 2 2 2 2 2 29 18" xfId="32681"/>
    <cellStyle name="Normal 2 2 2 2 2 2 29 19" xfId="32682"/>
    <cellStyle name="Normal 2 2 2 2 2 2 29 2" xfId="32683"/>
    <cellStyle name="Normal 2 2 2 2 2 2 29 20" xfId="32684"/>
    <cellStyle name="Normal 2 2 2 2 2 2 29 21" xfId="32685"/>
    <cellStyle name="Normal 2 2 2 2 2 2 29 22" xfId="32686"/>
    <cellStyle name="Normal 2 2 2 2 2 2 29 3" xfId="32687"/>
    <cellStyle name="Normal 2 2 2 2 2 2 29 4" xfId="32688"/>
    <cellStyle name="Normal 2 2 2 2 2 2 29 5" xfId="32689"/>
    <cellStyle name="Normal 2 2 2 2 2 2 29 6" xfId="32690"/>
    <cellStyle name="Normal 2 2 2 2 2 2 29 7" xfId="32691"/>
    <cellStyle name="Normal 2 2 2 2 2 2 29 8" xfId="32692"/>
    <cellStyle name="Normal 2 2 2 2 2 2 29 9" xfId="32693"/>
    <cellStyle name="Normal 2 2 2 2 2 2 3" xfId="32694"/>
    <cellStyle name="Normal 2 2 2 2 2 2 3 10" xfId="32695"/>
    <cellStyle name="Normal 2 2 2 2 2 2 3 11" xfId="32696"/>
    <cellStyle name="Normal 2 2 2 2 2 2 3 12" xfId="32697"/>
    <cellStyle name="Normal 2 2 2 2 2 2 3 13" xfId="32698"/>
    <cellStyle name="Normal 2 2 2 2 2 2 3 14" xfId="32699"/>
    <cellStyle name="Normal 2 2 2 2 2 2 3 15" xfId="32700"/>
    <cellStyle name="Normal 2 2 2 2 2 2 3 16" xfId="32701"/>
    <cellStyle name="Normal 2 2 2 2 2 2 3 17" xfId="32702"/>
    <cellStyle name="Normal 2 2 2 2 2 2 3 18" xfId="32703"/>
    <cellStyle name="Normal 2 2 2 2 2 2 3 19" xfId="32704"/>
    <cellStyle name="Normal 2 2 2 2 2 2 3 2" xfId="32705"/>
    <cellStyle name="Normal 2 2 2 2 2 2 3 2 10" xfId="32706"/>
    <cellStyle name="Normal 2 2 2 2 2 2 3 2 11" xfId="32707"/>
    <cellStyle name="Normal 2 2 2 2 2 2 3 2 12" xfId="32708"/>
    <cellStyle name="Normal 2 2 2 2 2 2 3 2 13" xfId="32709"/>
    <cellStyle name="Normal 2 2 2 2 2 2 3 2 14" xfId="32710"/>
    <cellStyle name="Normal 2 2 2 2 2 2 3 2 15" xfId="32711"/>
    <cellStyle name="Normal 2 2 2 2 2 2 3 2 16" xfId="32712"/>
    <cellStyle name="Normal 2 2 2 2 2 2 3 2 17" xfId="32713"/>
    <cellStyle name="Normal 2 2 2 2 2 2 3 2 18" xfId="32714"/>
    <cellStyle name="Normal 2 2 2 2 2 2 3 2 19" xfId="32715"/>
    <cellStyle name="Normal 2 2 2 2 2 2 3 2 2" xfId="32716"/>
    <cellStyle name="Normal 2 2 2 2 2 2 3 2 20" xfId="32717"/>
    <cellStyle name="Normal 2 2 2 2 2 2 3 2 21" xfId="32718"/>
    <cellStyle name="Normal 2 2 2 2 2 2 3 2 22" xfId="32719"/>
    <cellStyle name="Normal 2 2 2 2 2 2 3 2 23" xfId="32720"/>
    <cellStyle name="Normal 2 2 2 2 2 2 3 2 24" xfId="32721"/>
    <cellStyle name="Normal 2 2 2 2 2 2 3 2 25" xfId="32722"/>
    <cellStyle name="Normal 2 2 2 2 2 2 3 2 26" xfId="32723"/>
    <cellStyle name="Normal 2 2 2 2 2 2 3 2 27" xfId="32724"/>
    <cellStyle name="Normal 2 2 2 2 2 2 3 2 28" xfId="32725"/>
    <cellStyle name="Normal 2 2 2 2 2 2 3 2 29" xfId="32726"/>
    <cellStyle name="Normal 2 2 2 2 2 2 3 2 3" xfId="32727"/>
    <cellStyle name="Normal 2 2 2 2 2 2 3 2 30" xfId="32728"/>
    <cellStyle name="Normal 2 2 2 2 2 2 3 2 31" xfId="32729"/>
    <cellStyle name="Normal 2 2 2 2 2 2 3 2 32" xfId="32730"/>
    <cellStyle name="Normal 2 2 2 2 2 2 3 2 33" xfId="32731"/>
    <cellStyle name="Normal 2 2 2 2 2 2 3 2 34" xfId="32732"/>
    <cellStyle name="Normal 2 2 2 2 2 2 3 2 35" xfId="32733"/>
    <cellStyle name="Normal 2 2 2 2 2 2 3 2 36" xfId="32734"/>
    <cellStyle name="Normal 2 2 2 2 2 2 3 2 37" xfId="32735"/>
    <cellStyle name="Normal 2 2 2 2 2 2 3 2 4" xfId="32736"/>
    <cellStyle name="Normal 2 2 2 2 2 2 3 2 5" xfId="32737"/>
    <cellStyle name="Normal 2 2 2 2 2 2 3 2 6" xfId="32738"/>
    <cellStyle name="Normal 2 2 2 2 2 2 3 2 7" xfId="32739"/>
    <cellStyle name="Normal 2 2 2 2 2 2 3 2 8" xfId="32740"/>
    <cellStyle name="Normal 2 2 2 2 2 2 3 2 9" xfId="32741"/>
    <cellStyle name="Normal 2 2 2 2 2 2 3 20" xfId="32742"/>
    <cellStyle name="Normal 2 2 2 2 2 2 3 21" xfId="32743"/>
    <cellStyle name="Normal 2 2 2 2 2 2 3 22" xfId="32744"/>
    <cellStyle name="Normal 2 2 2 2 2 2 3 23" xfId="32745"/>
    <cellStyle name="Normal 2 2 2 2 2 2 3 24" xfId="32746"/>
    <cellStyle name="Normal 2 2 2 2 2 2 3 25" xfId="32747"/>
    <cellStyle name="Normal 2 2 2 2 2 2 3 26" xfId="32748"/>
    <cellStyle name="Normal 2 2 2 2 2 2 3 27" xfId="32749"/>
    <cellStyle name="Normal 2 2 2 2 2 2 3 28" xfId="32750"/>
    <cellStyle name="Normal 2 2 2 2 2 2 3 29" xfId="32751"/>
    <cellStyle name="Normal 2 2 2 2 2 2 3 3" xfId="32752"/>
    <cellStyle name="Normal 2 2 2 2 2 2 3 30" xfId="32753"/>
    <cellStyle name="Normal 2 2 2 2 2 2 3 31" xfId="32754"/>
    <cellStyle name="Normal 2 2 2 2 2 2 3 32" xfId="32755"/>
    <cellStyle name="Normal 2 2 2 2 2 2 3 33" xfId="32756"/>
    <cellStyle name="Normal 2 2 2 2 2 2 3 34" xfId="32757"/>
    <cellStyle name="Normal 2 2 2 2 2 2 3 35" xfId="32758"/>
    <cellStyle name="Normal 2 2 2 2 2 2 3 36" xfId="32759"/>
    <cellStyle name="Normal 2 2 2 2 2 2 3 37" xfId="32760"/>
    <cellStyle name="Normal 2 2 2 2 2 2 3 4" xfId="32761"/>
    <cellStyle name="Normal 2 2 2 2 2 2 3 5" xfId="32762"/>
    <cellStyle name="Normal 2 2 2 2 2 2 3 6" xfId="32763"/>
    <cellStyle name="Normal 2 2 2 2 2 2 3 7" xfId="32764"/>
    <cellStyle name="Normal 2 2 2 2 2 2 3 8" xfId="32765"/>
    <cellStyle name="Normal 2 2 2 2 2 2 3 9" xfId="32766"/>
    <cellStyle name="Normal 2 2 2 2 2 2 30" xfId="32767"/>
    <cellStyle name="Normal 2 2 2 2 2 2 30 10" xfId="32768"/>
    <cellStyle name="Normal 2 2 2 2 2 2 30 11" xfId="32769"/>
    <cellStyle name="Normal 2 2 2 2 2 2 30 12" xfId="32770"/>
    <cellStyle name="Normal 2 2 2 2 2 2 30 13" xfId="32771"/>
    <cellStyle name="Normal 2 2 2 2 2 2 30 14" xfId="32772"/>
    <cellStyle name="Normal 2 2 2 2 2 2 30 15" xfId="32773"/>
    <cellStyle name="Normal 2 2 2 2 2 2 30 16" xfId="32774"/>
    <cellStyle name="Normal 2 2 2 2 2 2 30 17" xfId="32775"/>
    <cellStyle name="Normal 2 2 2 2 2 2 30 18" xfId="32776"/>
    <cellStyle name="Normal 2 2 2 2 2 2 30 19" xfId="32777"/>
    <cellStyle name="Normal 2 2 2 2 2 2 30 2" xfId="32778"/>
    <cellStyle name="Normal 2 2 2 2 2 2 30 20" xfId="32779"/>
    <cellStyle name="Normal 2 2 2 2 2 2 30 21" xfId="32780"/>
    <cellStyle name="Normal 2 2 2 2 2 2 30 22" xfId="32781"/>
    <cellStyle name="Normal 2 2 2 2 2 2 30 3" xfId="32782"/>
    <cellStyle name="Normal 2 2 2 2 2 2 30 4" xfId="32783"/>
    <cellStyle name="Normal 2 2 2 2 2 2 30 5" xfId="32784"/>
    <cellStyle name="Normal 2 2 2 2 2 2 30 6" xfId="32785"/>
    <cellStyle name="Normal 2 2 2 2 2 2 30 7" xfId="32786"/>
    <cellStyle name="Normal 2 2 2 2 2 2 30 8" xfId="32787"/>
    <cellStyle name="Normal 2 2 2 2 2 2 30 9" xfId="32788"/>
    <cellStyle name="Normal 2 2 2 2 2 2 31" xfId="32789"/>
    <cellStyle name="Normal 2 2 2 2 2 2 31 10" xfId="32790"/>
    <cellStyle name="Normal 2 2 2 2 2 2 31 11" xfId="32791"/>
    <cellStyle name="Normal 2 2 2 2 2 2 31 12" xfId="32792"/>
    <cellStyle name="Normal 2 2 2 2 2 2 31 13" xfId="32793"/>
    <cellStyle name="Normal 2 2 2 2 2 2 31 14" xfId="32794"/>
    <cellStyle name="Normal 2 2 2 2 2 2 31 15" xfId="32795"/>
    <cellStyle name="Normal 2 2 2 2 2 2 31 16" xfId="32796"/>
    <cellStyle name="Normal 2 2 2 2 2 2 31 17" xfId="32797"/>
    <cellStyle name="Normal 2 2 2 2 2 2 31 18" xfId="32798"/>
    <cellStyle name="Normal 2 2 2 2 2 2 31 19" xfId="32799"/>
    <cellStyle name="Normal 2 2 2 2 2 2 31 2" xfId="32800"/>
    <cellStyle name="Normal 2 2 2 2 2 2 31 20" xfId="32801"/>
    <cellStyle name="Normal 2 2 2 2 2 2 31 21" xfId="32802"/>
    <cellStyle name="Normal 2 2 2 2 2 2 31 22" xfId="32803"/>
    <cellStyle name="Normal 2 2 2 2 2 2 31 3" xfId="32804"/>
    <cellStyle name="Normal 2 2 2 2 2 2 31 4" xfId="32805"/>
    <cellStyle name="Normal 2 2 2 2 2 2 31 5" xfId="32806"/>
    <cellStyle name="Normal 2 2 2 2 2 2 31 6" xfId="32807"/>
    <cellStyle name="Normal 2 2 2 2 2 2 31 7" xfId="32808"/>
    <cellStyle name="Normal 2 2 2 2 2 2 31 8" xfId="32809"/>
    <cellStyle name="Normal 2 2 2 2 2 2 31 9" xfId="32810"/>
    <cellStyle name="Normal 2 2 2 2 2 2 32" xfId="32811"/>
    <cellStyle name="Normal 2 2 2 2 2 2 32 10" xfId="32812"/>
    <cellStyle name="Normal 2 2 2 2 2 2 32 11" xfId="32813"/>
    <cellStyle name="Normal 2 2 2 2 2 2 32 12" xfId="32814"/>
    <cellStyle name="Normal 2 2 2 2 2 2 32 13" xfId="32815"/>
    <cellStyle name="Normal 2 2 2 2 2 2 32 14" xfId="32816"/>
    <cellStyle name="Normal 2 2 2 2 2 2 32 15" xfId="32817"/>
    <cellStyle name="Normal 2 2 2 2 2 2 32 16" xfId="32818"/>
    <cellStyle name="Normal 2 2 2 2 2 2 32 17" xfId="32819"/>
    <cellStyle name="Normal 2 2 2 2 2 2 32 18" xfId="32820"/>
    <cellStyle name="Normal 2 2 2 2 2 2 32 19" xfId="32821"/>
    <cellStyle name="Normal 2 2 2 2 2 2 32 2" xfId="32822"/>
    <cellStyle name="Normal 2 2 2 2 2 2 32 20" xfId="32823"/>
    <cellStyle name="Normal 2 2 2 2 2 2 32 21" xfId="32824"/>
    <cellStyle name="Normal 2 2 2 2 2 2 32 22" xfId="32825"/>
    <cellStyle name="Normal 2 2 2 2 2 2 32 3" xfId="32826"/>
    <cellStyle name="Normal 2 2 2 2 2 2 32 4" xfId="32827"/>
    <cellStyle name="Normal 2 2 2 2 2 2 32 5" xfId="32828"/>
    <cellStyle name="Normal 2 2 2 2 2 2 32 6" xfId="32829"/>
    <cellStyle name="Normal 2 2 2 2 2 2 32 7" xfId="32830"/>
    <cellStyle name="Normal 2 2 2 2 2 2 32 8" xfId="32831"/>
    <cellStyle name="Normal 2 2 2 2 2 2 32 9" xfId="32832"/>
    <cellStyle name="Normal 2 2 2 2 2 2 33" xfId="32833"/>
    <cellStyle name="Normal 2 2 2 2 2 2 33 10" xfId="32834"/>
    <cellStyle name="Normal 2 2 2 2 2 2 33 11" xfId="32835"/>
    <cellStyle name="Normal 2 2 2 2 2 2 33 12" xfId="32836"/>
    <cellStyle name="Normal 2 2 2 2 2 2 33 13" xfId="32837"/>
    <cellStyle name="Normal 2 2 2 2 2 2 33 14" xfId="32838"/>
    <cellStyle name="Normal 2 2 2 2 2 2 33 15" xfId="32839"/>
    <cellStyle name="Normal 2 2 2 2 2 2 33 16" xfId="32840"/>
    <cellStyle name="Normal 2 2 2 2 2 2 33 17" xfId="32841"/>
    <cellStyle name="Normal 2 2 2 2 2 2 33 18" xfId="32842"/>
    <cellStyle name="Normal 2 2 2 2 2 2 33 19" xfId="32843"/>
    <cellStyle name="Normal 2 2 2 2 2 2 33 2" xfId="32844"/>
    <cellStyle name="Normal 2 2 2 2 2 2 33 20" xfId="32845"/>
    <cellStyle name="Normal 2 2 2 2 2 2 33 21" xfId="32846"/>
    <cellStyle name="Normal 2 2 2 2 2 2 33 22" xfId="32847"/>
    <cellStyle name="Normal 2 2 2 2 2 2 33 3" xfId="32848"/>
    <cellStyle name="Normal 2 2 2 2 2 2 33 4" xfId="32849"/>
    <cellStyle name="Normal 2 2 2 2 2 2 33 5" xfId="32850"/>
    <cellStyle name="Normal 2 2 2 2 2 2 33 6" xfId="32851"/>
    <cellStyle name="Normal 2 2 2 2 2 2 33 7" xfId="32852"/>
    <cellStyle name="Normal 2 2 2 2 2 2 33 8" xfId="32853"/>
    <cellStyle name="Normal 2 2 2 2 2 2 33 9" xfId="32854"/>
    <cellStyle name="Normal 2 2 2 2 2 2 34" xfId="32855"/>
    <cellStyle name="Normal 2 2 2 2 2 2 34 10" xfId="32856"/>
    <cellStyle name="Normal 2 2 2 2 2 2 34 11" xfId="32857"/>
    <cellStyle name="Normal 2 2 2 2 2 2 34 12" xfId="32858"/>
    <cellStyle name="Normal 2 2 2 2 2 2 34 13" xfId="32859"/>
    <cellStyle name="Normal 2 2 2 2 2 2 34 14" xfId="32860"/>
    <cellStyle name="Normal 2 2 2 2 2 2 34 15" xfId="32861"/>
    <cellStyle name="Normal 2 2 2 2 2 2 34 16" xfId="32862"/>
    <cellStyle name="Normal 2 2 2 2 2 2 34 17" xfId="32863"/>
    <cellStyle name="Normal 2 2 2 2 2 2 34 18" xfId="32864"/>
    <cellStyle name="Normal 2 2 2 2 2 2 34 19" xfId="32865"/>
    <cellStyle name="Normal 2 2 2 2 2 2 34 2" xfId="32866"/>
    <cellStyle name="Normal 2 2 2 2 2 2 34 20" xfId="32867"/>
    <cellStyle name="Normal 2 2 2 2 2 2 34 21" xfId="32868"/>
    <cellStyle name="Normal 2 2 2 2 2 2 34 22" xfId="32869"/>
    <cellStyle name="Normal 2 2 2 2 2 2 34 3" xfId="32870"/>
    <cellStyle name="Normal 2 2 2 2 2 2 34 4" xfId="32871"/>
    <cellStyle name="Normal 2 2 2 2 2 2 34 5" xfId="32872"/>
    <cellStyle name="Normal 2 2 2 2 2 2 34 6" xfId="32873"/>
    <cellStyle name="Normal 2 2 2 2 2 2 34 7" xfId="32874"/>
    <cellStyle name="Normal 2 2 2 2 2 2 34 8" xfId="32875"/>
    <cellStyle name="Normal 2 2 2 2 2 2 34 9" xfId="32876"/>
    <cellStyle name="Normal 2 2 2 2 2 2 35" xfId="32877"/>
    <cellStyle name="Normal 2 2 2 2 2 2 35 10" xfId="32878"/>
    <cellStyle name="Normal 2 2 2 2 2 2 35 11" xfId="32879"/>
    <cellStyle name="Normal 2 2 2 2 2 2 35 12" xfId="32880"/>
    <cellStyle name="Normal 2 2 2 2 2 2 35 13" xfId="32881"/>
    <cellStyle name="Normal 2 2 2 2 2 2 35 14" xfId="32882"/>
    <cellStyle name="Normal 2 2 2 2 2 2 35 15" xfId="32883"/>
    <cellStyle name="Normal 2 2 2 2 2 2 35 16" xfId="32884"/>
    <cellStyle name="Normal 2 2 2 2 2 2 35 17" xfId="32885"/>
    <cellStyle name="Normal 2 2 2 2 2 2 35 18" xfId="32886"/>
    <cellStyle name="Normal 2 2 2 2 2 2 35 19" xfId="32887"/>
    <cellStyle name="Normal 2 2 2 2 2 2 35 2" xfId="32888"/>
    <cellStyle name="Normal 2 2 2 2 2 2 35 20" xfId="32889"/>
    <cellStyle name="Normal 2 2 2 2 2 2 35 21" xfId="32890"/>
    <cellStyle name="Normal 2 2 2 2 2 2 35 22" xfId="32891"/>
    <cellStyle name="Normal 2 2 2 2 2 2 35 3" xfId="32892"/>
    <cellStyle name="Normal 2 2 2 2 2 2 35 4" xfId="32893"/>
    <cellStyle name="Normal 2 2 2 2 2 2 35 5" xfId="32894"/>
    <cellStyle name="Normal 2 2 2 2 2 2 35 6" xfId="32895"/>
    <cellStyle name="Normal 2 2 2 2 2 2 35 7" xfId="32896"/>
    <cellStyle name="Normal 2 2 2 2 2 2 35 8" xfId="32897"/>
    <cellStyle name="Normal 2 2 2 2 2 2 35 9" xfId="32898"/>
    <cellStyle name="Normal 2 2 2 2 2 2 36" xfId="32899"/>
    <cellStyle name="Normal 2 2 2 2 2 2 36 2" xfId="32900"/>
    <cellStyle name="Normal 2 2 2 2 2 2 36 2 10" xfId="32901"/>
    <cellStyle name="Normal 2 2 2 2 2 2 36 2 11" xfId="32902"/>
    <cellStyle name="Normal 2 2 2 2 2 2 36 2 12" xfId="32903"/>
    <cellStyle name="Normal 2 2 2 2 2 2 36 2 13" xfId="32904"/>
    <cellStyle name="Normal 2 2 2 2 2 2 36 2 14" xfId="32905"/>
    <cellStyle name="Normal 2 2 2 2 2 2 36 2 15" xfId="32906"/>
    <cellStyle name="Normal 2 2 2 2 2 2 36 2 16" xfId="32907"/>
    <cellStyle name="Normal 2 2 2 2 2 2 36 2 17" xfId="32908"/>
    <cellStyle name="Normal 2 2 2 2 2 2 36 2 18" xfId="32909"/>
    <cellStyle name="Normal 2 2 2 2 2 2 36 2 19" xfId="32910"/>
    <cellStyle name="Normal 2 2 2 2 2 2 36 2 2" xfId="32911"/>
    <cellStyle name="Normal 2 2 2 2 2 2 36 2 20" xfId="32912"/>
    <cellStyle name="Normal 2 2 2 2 2 2 36 2 21" xfId="32913"/>
    <cellStyle name="Normal 2 2 2 2 2 2 36 2 22" xfId="32914"/>
    <cellStyle name="Normal 2 2 2 2 2 2 36 2 3" xfId="32915"/>
    <cellStyle name="Normal 2 2 2 2 2 2 36 2 4" xfId="32916"/>
    <cellStyle name="Normal 2 2 2 2 2 2 36 2 5" xfId="32917"/>
    <cellStyle name="Normal 2 2 2 2 2 2 36 2 6" xfId="32918"/>
    <cellStyle name="Normal 2 2 2 2 2 2 36 2 7" xfId="32919"/>
    <cellStyle name="Normal 2 2 2 2 2 2 36 2 8" xfId="32920"/>
    <cellStyle name="Normal 2 2 2 2 2 2 36 2 9" xfId="32921"/>
    <cellStyle name="Normal 2 2 2 2 2 2 37" xfId="32922"/>
    <cellStyle name="Normal 2 2 2 2 2 2 37 10" xfId="32923"/>
    <cellStyle name="Normal 2 2 2 2 2 2 37 11" xfId="32924"/>
    <cellStyle name="Normal 2 2 2 2 2 2 37 12" xfId="32925"/>
    <cellStyle name="Normal 2 2 2 2 2 2 37 13" xfId="32926"/>
    <cellStyle name="Normal 2 2 2 2 2 2 37 14" xfId="32927"/>
    <cellStyle name="Normal 2 2 2 2 2 2 37 15" xfId="32928"/>
    <cellStyle name="Normal 2 2 2 2 2 2 37 16" xfId="32929"/>
    <cellStyle name="Normal 2 2 2 2 2 2 37 17" xfId="32930"/>
    <cellStyle name="Normal 2 2 2 2 2 2 37 18" xfId="32931"/>
    <cellStyle name="Normal 2 2 2 2 2 2 37 19" xfId="32932"/>
    <cellStyle name="Normal 2 2 2 2 2 2 37 2" xfId="32933"/>
    <cellStyle name="Normal 2 2 2 2 2 2 37 20" xfId="32934"/>
    <cellStyle name="Normal 2 2 2 2 2 2 37 21" xfId="32935"/>
    <cellStyle name="Normal 2 2 2 2 2 2 37 22" xfId="32936"/>
    <cellStyle name="Normal 2 2 2 2 2 2 37 3" xfId="32937"/>
    <cellStyle name="Normal 2 2 2 2 2 2 37 4" xfId="32938"/>
    <cellStyle name="Normal 2 2 2 2 2 2 37 5" xfId="32939"/>
    <cellStyle name="Normal 2 2 2 2 2 2 37 6" xfId="32940"/>
    <cellStyle name="Normal 2 2 2 2 2 2 37 7" xfId="32941"/>
    <cellStyle name="Normal 2 2 2 2 2 2 37 8" xfId="32942"/>
    <cellStyle name="Normal 2 2 2 2 2 2 37 9" xfId="32943"/>
    <cellStyle name="Normal 2 2 2 2 2 2 38" xfId="32944"/>
    <cellStyle name="Normal 2 2 2 2 2 2 38 10" xfId="32945"/>
    <cellStyle name="Normal 2 2 2 2 2 2 38 11" xfId="32946"/>
    <cellStyle name="Normal 2 2 2 2 2 2 38 12" xfId="32947"/>
    <cellStyle name="Normal 2 2 2 2 2 2 38 13" xfId="32948"/>
    <cellStyle name="Normal 2 2 2 2 2 2 38 14" xfId="32949"/>
    <cellStyle name="Normal 2 2 2 2 2 2 38 15" xfId="32950"/>
    <cellStyle name="Normal 2 2 2 2 2 2 38 16" xfId="32951"/>
    <cellStyle name="Normal 2 2 2 2 2 2 38 17" xfId="32952"/>
    <cellStyle name="Normal 2 2 2 2 2 2 38 18" xfId="32953"/>
    <cellStyle name="Normal 2 2 2 2 2 2 38 19" xfId="32954"/>
    <cellStyle name="Normal 2 2 2 2 2 2 38 2" xfId="32955"/>
    <cellStyle name="Normal 2 2 2 2 2 2 38 20" xfId="32956"/>
    <cellStyle name="Normal 2 2 2 2 2 2 38 21" xfId="32957"/>
    <cellStyle name="Normal 2 2 2 2 2 2 38 22" xfId="32958"/>
    <cellStyle name="Normal 2 2 2 2 2 2 38 3" xfId="32959"/>
    <cellStyle name="Normal 2 2 2 2 2 2 38 4" xfId="32960"/>
    <cellStyle name="Normal 2 2 2 2 2 2 38 5" xfId="32961"/>
    <cellStyle name="Normal 2 2 2 2 2 2 38 6" xfId="32962"/>
    <cellStyle name="Normal 2 2 2 2 2 2 38 7" xfId="32963"/>
    <cellStyle name="Normal 2 2 2 2 2 2 38 8" xfId="32964"/>
    <cellStyle name="Normal 2 2 2 2 2 2 38 9" xfId="32965"/>
    <cellStyle name="Normal 2 2 2 2 2 2 39" xfId="32966"/>
    <cellStyle name="Normal 2 2 2 2 2 2 39 10" xfId="32967"/>
    <cellStyle name="Normal 2 2 2 2 2 2 39 11" xfId="32968"/>
    <cellStyle name="Normal 2 2 2 2 2 2 39 12" xfId="32969"/>
    <cellStyle name="Normal 2 2 2 2 2 2 39 13" xfId="32970"/>
    <cellStyle name="Normal 2 2 2 2 2 2 39 14" xfId="32971"/>
    <cellStyle name="Normal 2 2 2 2 2 2 39 15" xfId="32972"/>
    <cellStyle name="Normal 2 2 2 2 2 2 39 16" xfId="32973"/>
    <cellStyle name="Normal 2 2 2 2 2 2 39 17" xfId="32974"/>
    <cellStyle name="Normal 2 2 2 2 2 2 39 18" xfId="32975"/>
    <cellStyle name="Normal 2 2 2 2 2 2 39 19" xfId="32976"/>
    <cellStyle name="Normal 2 2 2 2 2 2 39 2" xfId="32977"/>
    <cellStyle name="Normal 2 2 2 2 2 2 39 20" xfId="32978"/>
    <cellStyle name="Normal 2 2 2 2 2 2 39 21" xfId="32979"/>
    <cellStyle name="Normal 2 2 2 2 2 2 39 22" xfId="32980"/>
    <cellStyle name="Normal 2 2 2 2 2 2 39 3" xfId="32981"/>
    <cellStyle name="Normal 2 2 2 2 2 2 39 4" xfId="32982"/>
    <cellStyle name="Normal 2 2 2 2 2 2 39 5" xfId="32983"/>
    <cellStyle name="Normal 2 2 2 2 2 2 39 6" xfId="32984"/>
    <cellStyle name="Normal 2 2 2 2 2 2 39 7" xfId="32985"/>
    <cellStyle name="Normal 2 2 2 2 2 2 39 8" xfId="32986"/>
    <cellStyle name="Normal 2 2 2 2 2 2 39 9" xfId="32987"/>
    <cellStyle name="Normal 2 2 2 2 2 2 4" xfId="32988"/>
    <cellStyle name="Normal 2 2 2 2 2 2 40" xfId="32989"/>
    <cellStyle name="Normal 2 2 2 2 2 2 40 10" xfId="32990"/>
    <cellStyle name="Normal 2 2 2 2 2 2 40 11" xfId="32991"/>
    <cellStyle name="Normal 2 2 2 2 2 2 40 12" xfId="32992"/>
    <cellStyle name="Normal 2 2 2 2 2 2 40 13" xfId="32993"/>
    <cellStyle name="Normal 2 2 2 2 2 2 40 14" xfId="32994"/>
    <cellStyle name="Normal 2 2 2 2 2 2 40 15" xfId="32995"/>
    <cellStyle name="Normal 2 2 2 2 2 2 40 16" xfId="32996"/>
    <cellStyle name="Normal 2 2 2 2 2 2 40 17" xfId="32997"/>
    <cellStyle name="Normal 2 2 2 2 2 2 40 18" xfId="32998"/>
    <cellStyle name="Normal 2 2 2 2 2 2 40 19" xfId="32999"/>
    <cellStyle name="Normal 2 2 2 2 2 2 40 2" xfId="33000"/>
    <cellStyle name="Normal 2 2 2 2 2 2 40 20" xfId="33001"/>
    <cellStyle name="Normal 2 2 2 2 2 2 40 21" xfId="33002"/>
    <cellStyle name="Normal 2 2 2 2 2 2 40 22" xfId="33003"/>
    <cellStyle name="Normal 2 2 2 2 2 2 40 3" xfId="33004"/>
    <cellStyle name="Normal 2 2 2 2 2 2 40 4" xfId="33005"/>
    <cellStyle name="Normal 2 2 2 2 2 2 40 5" xfId="33006"/>
    <cellStyle name="Normal 2 2 2 2 2 2 40 6" xfId="33007"/>
    <cellStyle name="Normal 2 2 2 2 2 2 40 7" xfId="33008"/>
    <cellStyle name="Normal 2 2 2 2 2 2 40 8" xfId="33009"/>
    <cellStyle name="Normal 2 2 2 2 2 2 40 9" xfId="33010"/>
    <cellStyle name="Normal 2 2 2 2 2 2 41" xfId="33011"/>
    <cellStyle name="Normal 2 2 2 2 2 2 41 10" xfId="33012"/>
    <cellStyle name="Normal 2 2 2 2 2 2 41 11" xfId="33013"/>
    <cellStyle name="Normal 2 2 2 2 2 2 41 12" xfId="33014"/>
    <cellStyle name="Normal 2 2 2 2 2 2 41 13" xfId="33015"/>
    <cellStyle name="Normal 2 2 2 2 2 2 41 14" xfId="33016"/>
    <cellStyle name="Normal 2 2 2 2 2 2 41 15" xfId="33017"/>
    <cellStyle name="Normal 2 2 2 2 2 2 41 16" xfId="33018"/>
    <cellStyle name="Normal 2 2 2 2 2 2 41 17" xfId="33019"/>
    <cellStyle name="Normal 2 2 2 2 2 2 41 18" xfId="33020"/>
    <cellStyle name="Normal 2 2 2 2 2 2 41 19" xfId="33021"/>
    <cellStyle name="Normal 2 2 2 2 2 2 41 2" xfId="33022"/>
    <cellStyle name="Normal 2 2 2 2 2 2 41 20" xfId="33023"/>
    <cellStyle name="Normal 2 2 2 2 2 2 41 21" xfId="33024"/>
    <cellStyle name="Normal 2 2 2 2 2 2 41 22" xfId="33025"/>
    <cellStyle name="Normal 2 2 2 2 2 2 41 3" xfId="33026"/>
    <cellStyle name="Normal 2 2 2 2 2 2 41 4" xfId="33027"/>
    <cellStyle name="Normal 2 2 2 2 2 2 41 5" xfId="33028"/>
    <cellStyle name="Normal 2 2 2 2 2 2 41 6" xfId="33029"/>
    <cellStyle name="Normal 2 2 2 2 2 2 41 7" xfId="33030"/>
    <cellStyle name="Normal 2 2 2 2 2 2 41 8" xfId="33031"/>
    <cellStyle name="Normal 2 2 2 2 2 2 41 9" xfId="33032"/>
    <cellStyle name="Normal 2 2 2 2 2 2 42" xfId="33033"/>
    <cellStyle name="Normal 2 2 2 2 2 2 42 10" xfId="33034"/>
    <cellStyle name="Normal 2 2 2 2 2 2 42 11" xfId="33035"/>
    <cellStyle name="Normal 2 2 2 2 2 2 42 12" xfId="33036"/>
    <cellStyle name="Normal 2 2 2 2 2 2 42 13" xfId="33037"/>
    <cellStyle name="Normal 2 2 2 2 2 2 42 14" xfId="33038"/>
    <cellStyle name="Normal 2 2 2 2 2 2 42 15" xfId="33039"/>
    <cellStyle name="Normal 2 2 2 2 2 2 42 16" xfId="33040"/>
    <cellStyle name="Normal 2 2 2 2 2 2 42 17" xfId="33041"/>
    <cellStyle name="Normal 2 2 2 2 2 2 42 18" xfId="33042"/>
    <cellStyle name="Normal 2 2 2 2 2 2 42 19" xfId="33043"/>
    <cellStyle name="Normal 2 2 2 2 2 2 42 2" xfId="33044"/>
    <cellStyle name="Normal 2 2 2 2 2 2 42 20" xfId="33045"/>
    <cellStyle name="Normal 2 2 2 2 2 2 42 21" xfId="33046"/>
    <cellStyle name="Normal 2 2 2 2 2 2 42 22" xfId="33047"/>
    <cellStyle name="Normal 2 2 2 2 2 2 42 3" xfId="33048"/>
    <cellStyle name="Normal 2 2 2 2 2 2 42 4" xfId="33049"/>
    <cellStyle name="Normal 2 2 2 2 2 2 42 5" xfId="33050"/>
    <cellStyle name="Normal 2 2 2 2 2 2 42 6" xfId="33051"/>
    <cellStyle name="Normal 2 2 2 2 2 2 42 7" xfId="33052"/>
    <cellStyle name="Normal 2 2 2 2 2 2 42 8" xfId="33053"/>
    <cellStyle name="Normal 2 2 2 2 2 2 42 9" xfId="33054"/>
    <cellStyle name="Normal 2 2 2 2 2 2 43" xfId="33055"/>
    <cellStyle name="Normal 2 2 2 2 2 2 43 10" xfId="33056"/>
    <cellStyle name="Normal 2 2 2 2 2 2 43 11" xfId="33057"/>
    <cellStyle name="Normal 2 2 2 2 2 2 43 12" xfId="33058"/>
    <cellStyle name="Normal 2 2 2 2 2 2 43 13" xfId="33059"/>
    <cellStyle name="Normal 2 2 2 2 2 2 43 14" xfId="33060"/>
    <cellStyle name="Normal 2 2 2 2 2 2 43 15" xfId="33061"/>
    <cellStyle name="Normal 2 2 2 2 2 2 43 16" xfId="33062"/>
    <cellStyle name="Normal 2 2 2 2 2 2 43 17" xfId="33063"/>
    <cellStyle name="Normal 2 2 2 2 2 2 43 18" xfId="33064"/>
    <cellStyle name="Normal 2 2 2 2 2 2 43 19" xfId="33065"/>
    <cellStyle name="Normal 2 2 2 2 2 2 43 2" xfId="33066"/>
    <cellStyle name="Normal 2 2 2 2 2 2 43 20" xfId="33067"/>
    <cellStyle name="Normal 2 2 2 2 2 2 43 21" xfId="33068"/>
    <cellStyle name="Normal 2 2 2 2 2 2 43 22" xfId="33069"/>
    <cellStyle name="Normal 2 2 2 2 2 2 43 3" xfId="33070"/>
    <cellStyle name="Normal 2 2 2 2 2 2 43 4" xfId="33071"/>
    <cellStyle name="Normal 2 2 2 2 2 2 43 5" xfId="33072"/>
    <cellStyle name="Normal 2 2 2 2 2 2 43 6" xfId="33073"/>
    <cellStyle name="Normal 2 2 2 2 2 2 43 7" xfId="33074"/>
    <cellStyle name="Normal 2 2 2 2 2 2 43 8" xfId="33075"/>
    <cellStyle name="Normal 2 2 2 2 2 2 43 9" xfId="33076"/>
    <cellStyle name="Normal 2 2 2 2 2 2 44" xfId="33077"/>
    <cellStyle name="Normal 2 2 2 2 2 2 44 10" xfId="33078"/>
    <cellStyle name="Normal 2 2 2 2 2 2 44 11" xfId="33079"/>
    <cellStyle name="Normal 2 2 2 2 2 2 44 12" xfId="33080"/>
    <cellStyle name="Normal 2 2 2 2 2 2 44 13" xfId="33081"/>
    <cellStyle name="Normal 2 2 2 2 2 2 44 14" xfId="33082"/>
    <cellStyle name="Normal 2 2 2 2 2 2 44 15" xfId="33083"/>
    <cellStyle name="Normal 2 2 2 2 2 2 44 16" xfId="33084"/>
    <cellStyle name="Normal 2 2 2 2 2 2 44 17" xfId="33085"/>
    <cellStyle name="Normal 2 2 2 2 2 2 44 18" xfId="33086"/>
    <cellStyle name="Normal 2 2 2 2 2 2 44 19" xfId="33087"/>
    <cellStyle name="Normal 2 2 2 2 2 2 44 2" xfId="33088"/>
    <cellStyle name="Normal 2 2 2 2 2 2 44 20" xfId="33089"/>
    <cellStyle name="Normal 2 2 2 2 2 2 44 21" xfId="33090"/>
    <cellStyle name="Normal 2 2 2 2 2 2 44 22" xfId="33091"/>
    <cellStyle name="Normal 2 2 2 2 2 2 44 3" xfId="33092"/>
    <cellStyle name="Normal 2 2 2 2 2 2 44 4" xfId="33093"/>
    <cellStyle name="Normal 2 2 2 2 2 2 44 5" xfId="33094"/>
    <cellStyle name="Normal 2 2 2 2 2 2 44 6" xfId="33095"/>
    <cellStyle name="Normal 2 2 2 2 2 2 44 7" xfId="33096"/>
    <cellStyle name="Normal 2 2 2 2 2 2 44 8" xfId="33097"/>
    <cellStyle name="Normal 2 2 2 2 2 2 44 9" xfId="33098"/>
    <cellStyle name="Normal 2 2 2 2 2 2 45" xfId="33099"/>
    <cellStyle name="Normal 2 2 2 2 2 2 45 10" xfId="33100"/>
    <cellStyle name="Normal 2 2 2 2 2 2 45 11" xfId="33101"/>
    <cellStyle name="Normal 2 2 2 2 2 2 45 12" xfId="33102"/>
    <cellStyle name="Normal 2 2 2 2 2 2 45 13" xfId="33103"/>
    <cellStyle name="Normal 2 2 2 2 2 2 45 14" xfId="33104"/>
    <cellStyle name="Normal 2 2 2 2 2 2 45 15" xfId="33105"/>
    <cellStyle name="Normal 2 2 2 2 2 2 45 16" xfId="33106"/>
    <cellStyle name="Normal 2 2 2 2 2 2 45 17" xfId="33107"/>
    <cellStyle name="Normal 2 2 2 2 2 2 45 18" xfId="33108"/>
    <cellStyle name="Normal 2 2 2 2 2 2 45 19" xfId="33109"/>
    <cellStyle name="Normal 2 2 2 2 2 2 45 2" xfId="33110"/>
    <cellStyle name="Normal 2 2 2 2 2 2 45 20" xfId="33111"/>
    <cellStyle name="Normal 2 2 2 2 2 2 45 21" xfId="33112"/>
    <cellStyle name="Normal 2 2 2 2 2 2 45 22" xfId="33113"/>
    <cellStyle name="Normal 2 2 2 2 2 2 45 3" xfId="33114"/>
    <cellStyle name="Normal 2 2 2 2 2 2 45 4" xfId="33115"/>
    <cellStyle name="Normal 2 2 2 2 2 2 45 5" xfId="33116"/>
    <cellStyle name="Normal 2 2 2 2 2 2 45 6" xfId="33117"/>
    <cellStyle name="Normal 2 2 2 2 2 2 45 7" xfId="33118"/>
    <cellStyle name="Normal 2 2 2 2 2 2 45 8" xfId="33119"/>
    <cellStyle name="Normal 2 2 2 2 2 2 45 9" xfId="33120"/>
    <cellStyle name="Normal 2 2 2 2 2 2 46" xfId="33121"/>
    <cellStyle name="Normal 2 2 2 2 2 2 46 2" xfId="33122"/>
    <cellStyle name="Normal 2 2 2 2 2 2 46 2 10" xfId="33123"/>
    <cellStyle name="Normal 2 2 2 2 2 2 46 2 11" xfId="33124"/>
    <cellStyle name="Normal 2 2 2 2 2 2 46 2 12" xfId="33125"/>
    <cellStyle name="Normal 2 2 2 2 2 2 46 2 13" xfId="33126"/>
    <cellStyle name="Normal 2 2 2 2 2 2 46 2 14" xfId="33127"/>
    <cellStyle name="Normal 2 2 2 2 2 2 46 2 15" xfId="33128"/>
    <cellStyle name="Normal 2 2 2 2 2 2 46 2 16" xfId="33129"/>
    <cellStyle name="Normal 2 2 2 2 2 2 46 2 17" xfId="33130"/>
    <cellStyle name="Normal 2 2 2 2 2 2 46 2 18" xfId="33131"/>
    <cellStyle name="Normal 2 2 2 2 2 2 46 2 19" xfId="33132"/>
    <cellStyle name="Normal 2 2 2 2 2 2 46 2 2" xfId="33133"/>
    <cellStyle name="Normal 2 2 2 2 2 2 46 2 2 2" xfId="33134"/>
    <cellStyle name="Normal 2 2 2 2 2 2 46 2 2 2 10" xfId="33135"/>
    <cellStyle name="Normal 2 2 2 2 2 2 46 2 2 2 11" xfId="33136"/>
    <cellStyle name="Normal 2 2 2 2 2 2 46 2 2 2 12" xfId="33137"/>
    <cellStyle name="Normal 2 2 2 2 2 2 46 2 2 2 13" xfId="33138"/>
    <cellStyle name="Normal 2 2 2 2 2 2 46 2 2 2 14" xfId="33139"/>
    <cellStyle name="Normal 2 2 2 2 2 2 46 2 2 2 15" xfId="33140"/>
    <cellStyle name="Normal 2 2 2 2 2 2 46 2 2 2 16" xfId="33141"/>
    <cellStyle name="Normal 2 2 2 2 2 2 46 2 2 2 17" xfId="33142"/>
    <cellStyle name="Normal 2 2 2 2 2 2 46 2 2 2 18" xfId="33143"/>
    <cellStyle name="Normal 2 2 2 2 2 2 46 2 2 2 19" xfId="33144"/>
    <cellStyle name="Normal 2 2 2 2 2 2 46 2 2 2 2" xfId="33145"/>
    <cellStyle name="Normal 2 2 2 2 2 2 46 2 2 2 20" xfId="33146"/>
    <cellStyle name="Normal 2 2 2 2 2 2 46 2 2 2 21" xfId="33147"/>
    <cellStyle name="Normal 2 2 2 2 2 2 46 2 2 2 22" xfId="33148"/>
    <cellStyle name="Normal 2 2 2 2 2 2 46 2 2 2 3" xfId="33149"/>
    <cellStyle name="Normal 2 2 2 2 2 2 46 2 2 2 4" xfId="33150"/>
    <cellStyle name="Normal 2 2 2 2 2 2 46 2 2 2 5" xfId="33151"/>
    <cellStyle name="Normal 2 2 2 2 2 2 46 2 2 2 6" xfId="33152"/>
    <cellStyle name="Normal 2 2 2 2 2 2 46 2 2 2 7" xfId="33153"/>
    <cellStyle name="Normal 2 2 2 2 2 2 46 2 2 2 8" xfId="33154"/>
    <cellStyle name="Normal 2 2 2 2 2 2 46 2 2 2 9" xfId="33155"/>
    <cellStyle name="Normal 2 2 2 2 2 2 46 2 2 3" xfId="33156"/>
    <cellStyle name="Normal 2 2 2 2 2 2 46 2 2 3 10" xfId="33157"/>
    <cellStyle name="Normal 2 2 2 2 2 2 46 2 2 3 11" xfId="33158"/>
    <cellStyle name="Normal 2 2 2 2 2 2 46 2 2 3 12" xfId="33159"/>
    <cellStyle name="Normal 2 2 2 2 2 2 46 2 2 3 13" xfId="33160"/>
    <cellStyle name="Normal 2 2 2 2 2 2 46 2 2 3 14" xfId="33161"/>
    <cellStyle name="Normal 2 2 2 2 2 2 46 2 2 3 15" xfId="33162"/>
    <cellStyle name="Normal 2 2 2 2 2 2 46 2 2 3 16" xfId="33163"/>
    <cellStyle name="Normal 2 2 2 2 2 2 46 2 2 3 17" xfId="33164"/>
    <cellStyle name="Normal 2 2 2 2 2 2 46 2 2 3 18" xfId="33165"/>
    <cellStyle name="Normal 2 2 2 2 2 2 46 2 2 3 19" xfId="33166"/>
    <cellStyle name="Normal 2 2 2 2 2 2 46 2 2 3 2" xfId="33167"/>
    <cellStyle name="Normal 2 2 2 2 2 2 46 2 2 3 20" xfId="33168"/>
    <cellStyle name="Normal 2 2 2 2 2 2 46 2 2 3 21" xfId="33169"/>
    <cellStyle name="Normal 2 2 2 2 2 2 46 2 2 3 22" xfId="33170"/>
    <cellStyle name="Normal 2 2 2 2 2 2 46 2 2 3 3" xfId="33171"/>
    <cellStyle name="Normal 2 2 2 2 2 2 46 2 2 3 4" xfId="33172"/>
    <cellStyle name="Normal 2 2 2 2 2 2 46 2 2 3 5" xfId="33173"/>
    <cellStyle name="Normal 2 2 2 2 2 2 46 2 2 3 6" xfId="33174"/>
    <cellStyle name="Normal 2 2 2 2 2 2 46 2 2 3 7" xfId="33175"/>
    <cellStyle name="Normal 2 2 2 2 2 2 46 2 2 3 8" xfId="33176"/>
    <cellStyle name="Normal 2 2 2 2 2 2 46 2 2 3 9" xfId="33177"/>
    <cellStyle name="Normal 2 2 2 2 2 2 46 2 20" xfId="33178"/>
    <cellStyle name="Normal 2 2 2 2 2 2 46 2 21" xfId="33179"/>
    <cellStyle name="Normal 2 2 2 2 2 2 46 2 22" xfId="33180"/>
    <cellStyle name="Normal 2 2 2 2 2 2 46 2 23" xfId="33181"/>
    <cellStyle name="Normal 2 2 2 2 2 2 46 2 24" xfId="33182"/>
    <cellStyle name="Normal 2 2 2 2 2 2 46 2 3" xfId="33183"/>
    <cellStyle name="Normal 2 2 2 2 2 2 46 2 3 2" xfId="33184"/>
    <cellStyle name="Normal 2 2 2 2 2 2 46 2 4" xfId="33185"/>
    <cellStyle name="Normal 2 2 2 2 2 2 46 2 5" xfId="33186"/>
    <cellStyle name="Normal 2 2 2 2 2 2 46 2 6" xfId="33187"/>
    <cellStyle name="Normal 2 2 2 2 2 2 46 2 7" xfId="33188"/>
    <cellStyle name="Normal 2 2 2 2 2 2 46 2 8" xfId="33189"/>
    <cellStyle name="Normal 2 2 2 2 2 2 46 2 9" xfId="33190"/>
    <cellStyle name="Normal 2 2 2 2 2 2 46 3" xfId="33191"/>
    <cellStyle name="Normal 2 2 2 2 2 2 46 3 10" xfId="33192"/>
    <cellStyle name="Normal 2 2 2 2 2 2 46 3 11" xfId="33193"/>
    <cellStyle name="Normal 2 2 2 2 2 2 46 3 12" xfId="33194"/>
    <cellStyle name="Normal 2 2 2 2 2 2 46 3 13" xfId="33195"/>
    <cellStyle name="Normal 2 2 2 2 2 2 46 3 14" xfId="33196"/>
    <cellStyle name="Normal 2 2 2 2 2 2 46 3 15" xfId="33197"/>
    <cellStyle name="Normal 2 2 2 2 2 2 46 3 16" xfId="33198"/>
    <cellStyle name="Normal 2 2 2 2 2 2 46 3 17" xfId="33199"/>
    <cellStyle name="Normal 2 2 2 2 2 2 46 3 18" xfId="33200"/>
    <cellStyle name="Normal 2 2 2 2 2 2 46 3 19" xfId="33201"/>
    <cellStyle name="Normal 2 2 2 2 2 2 46 3 2" xfId="33202"/>
    <cellStyle name="Normal 2 2 2 2 2 2 46 3 20" xfId="33203"/>
    <cellStyle name="Normal 2 2 2 2 2 2 46 3 21" xfId="33204"/>
    <cellStyle name="Normal 2 2 2 2 2 2 46 3 22" xfId="33205"/>
    <cellStyle name="Normal 2 2 2 2 2 2 46 3 3" xfId="33206"/>
    <cellStyle name="Normal 2 2 2 2 2 2 46 3 4" xfId="33207"/>
    <cellStyle name="Normal 2 2 2 2 2 2 46 3 5" xfId="33208"/>
    <cellStyle name="Normal 2 2 2 2 2 2 46 3 6" xfId="33209"/>
    <cellStyle name="Normal 2 2 2 2 2 2 46 3 7" xfId="33210"/>
    <cellStyle name="Normal 2 2 2 2 2 2 46 3 8" xfId="33211"/>
    <cellStyle name="Normal 2 2 2 2 2 2 46 3 9" xfId="33212"/>
    <cellStyle name="Normal 2 2 2 2 2 2 46 4" xfId="33213"/>
    <cellStyle name="Normal 2 2 2 2 2 2 46 4 10" xfId="33214"/>
    <cellStyle name="Normal 2 2 2 2 2 2 46 4 11" xfId="33215"/>
    <cellStyle name="Normal 2 2 2 2 2 2 46 4 12" xfId="33216"/>
    <cellStyle name="Normal 2 2 2 2 2 2 46 4 13" xfId="33217"/>
    <cellStyle name="Normal 2 2 2 2 2 2 46 4 14" xfId="33218"/>
    <cellStyle name="Normal 2 2 2 2 2 2 46 4 15" xfId="33219"/>
    <cellStyle name="Normal 2 2 2 2 2 2 46 4 16" xfId="33220"/>
    <cellStyle name="Normal 2 2 2 2 2 2 46 4 17" xfId="33221"/>
    <cellStyle name="Normal 2 2 2 2 2 2 46 4 18" xfId="33222"/>
    <cellStyle name="Normal 2 2 2 2 2 2 46 4 19" xfId="33223"/>
    <cellStyle name="Normal 2 2 2 2 2 2 46 4 2" xfId="33224"/>
    <cellStyle name="Normal 2 2 2 2 2 2 46 4 20" xfId="33225"/>
    <cellStyle name="Normal 2 2 2 2 2 2 46 4 21" xfId="33226"/>
    <cellStyle name="Normal 2 2 2 2 2 2 46 4 22" xfId="33227"/>
    <cellStyle name="Normal 2 2 2 2 2 2 46 4 3" xfId="33228"/>
    <cellStyle name="Normal 2 2 2 2 2 2 46 4 4" xfId="33229"/>
    <cellStyle name="Normal 2 2 2 2 2 2 46 4 5" xfId="33230"/>
    <cellStyle name="Normal 2 2 2 2 2 2 46 4 6" xfId="33231"/>
    <cellStyle name="Normal 2 2 2 2 2 2 46 4 7" xfId="33232"/>
    <cellStyle name="Normal 2 2 2 2 2 2 46 4 8" xfId="33233"/>
    <cellStyle name="Normal 2 2 2 2 2 2 46 4 9" xfId="33234"/>
    <cellStyle name="Normal 2 2 2 2 2 2 47" xfId="33235"/>
    <cellStyle name="Normal 2 2 2 2 2 2 47 10" xfId="33236"/>
    <cellStyle name="Normal 2 2 2 2 2 2 47 11" xfId="33237"/>
    <cellStyle name="Normal 2 2 2 2 2 2 47 12" xfId="33238"/>
    <cellStyle name="Normal 2 2 2 2 2 2 47 13" xfId="33239"/>
    <cellStyle name="Normal 2 2 2 2 2 2 47 14" xfId="33240"/>
    <cellStyle name="Normal 2 2 2 2 2 2 47 15" xfId="33241"/>
    <cellStyle name="Normal 2 2 2 2 2 2 47 16" xfId="33242"/>
    <cellStyle name="Normal 2 2 2 2 2 2 47 17" xfId="33243"/>
    <cellStyle name="Normal 2 2 2 2 2 2 47 18" xfId="33244"/>
    <cellStyle name="Normal 2 2 2 2 2 2 47 19" xfId="33245"/>
    <cellStyle name="Normal 2 2 2 2 2 2 47 2" xfId="33246"/>
    <cellStyle name="Normal 2 2 2 2 2 2 47 20" xfId="33247"/>
    <cellStyle name="Normal 2 2 2 2 2 2 47 21" xfId="33248"/>
    <cellStyle name="Normal 2 2 2 2 2 2 47 22" xfId="33249"/>
    <cellStyle name="Normal 2 2 2 2 2 2 47 3" xfId="33250"/>
    <cellStyle name="Normal 2 2 2 2 2 2 47 4" xfId="33251"/>
    <cellStyle name="Normal 2 2 2 2 2 2 47 5" xfId="33252"/>
    <cellStyle name="Normal 2 2 2 2 2 2 47 6" xfId="33253"/>
    <cellStyle name="Normal 2 2 2 2 2 2 47 7" xfId="33254"/>
    <cellStyle name="Normal 2 2 2 2 2 2 47 8" xfId="33255"/>
    <cellStyle name="Normal 2 2 2 2 2 2 47 9" xfId="33256"/>
    <cellStyle name="Normal 2 2 2 2 2 2 48" xfId="33257"/>
    <cellStyle name="Normal 2 2 2 2 2 2 48 10" xfId="33258"/>
    <cellStyle name="Normal 2 2 2 2 2 2 48 11" xfId="33259"/>
    <cellStyle name="Normal 2 2 2 2 2 2 48 12" xfId="33260"/>
    <cellStyle name="Normal 2 2 2 2 2 2 48 13" xfId="33261"/>
    <cellStyle name="Normal 2 2 2 2 2 2 48 14" xfId="33262"/>
    <cellStyle name="Normal 2 2 2 2 2 2 48 15" xfId="33263"/>
    <cellStyle name="Normal 2 2 2 2 2 2 48 16" xfId="33264"/>
    <cellStyle name="Normal 2 2 2 2 2 2 48 17" xfId="33265"/>
    <cellStyle name="Normal 2 2 2 2 2 2 48 18" xfId="33266"/>
    <cellStyle name="Normal 2 2 2 2 2 2 48 19" xfId="33267"/>
    <cellStyle name="Normal 2 2 2 2 2 2 48 2" xfId="33268"/>
    <cellStyle name="Normal 2 2 2 2 2 2 48 20" xfId="33269"/>
    <cellStyle name="Normal 2 2 2 2 2 2 48 21" xfId="33270"/>
    <cellStyle name="Normal 2 2 2 2 2 2 48 22" xfId="33271"/>
    <cellStyle name="Normal 2 2 2 2 2 2 48 3" xfId="33272"/>
    <cellStyle name="Normal 2 2 2 2 2 2 48 4" xfId="33273"/>
    <cellStyle name="Normal 2 2 2 2 2 2 48 5" xfId="33274"/>
    <cellStyle name="Normal 2 2 2 2 2 2 48 6" xfId="33275"/>
    <cellStyle name="Normal 2 2 2 2 2 2 48 7" xfId="33276"/>
    <cellStyle name="Normal 2 2 2 2 2 2 48 8" xfId="33277"/>
    <cellStyle name="Normal 2 2 2 2 2 2 48 9" xfId="33278"/>
    <cellStyle name="Normal 2 2 2 2 2 2 49" xfId="33279"/>
    <cellStyle name="Normal 2 2 2 2 2 2 49 10" xfId="33280"/>
    <cellStyle name="Normal 2 2 2 2 2 2 49 11" xfId="33281"/>
    <cellStyle name="Normal 2 2 2 2 2 2 49 12" xfId="33282"/>
    <cellStyle name="Normal 2 2 2 2 2 2 49 13" xfId="33283"/>
    <cellStyle name="Normal 2 2 2 2 2 2 49 14" xfId="33284"/>
    <cellStyle name="Normal 2 2 2 2 2 2 49 15" xfId="33285"/>
    <cellStyle name="Normal 2 2 2 2 2 2 49 16" xfId="33286"/>
    <cellStyle name="Normal 2 2 2 2 2 2 49 17" xfId="33287"/>
    <cellStyle name="Normal 2 2 2 2 2 2 49 18" xfId="33288"/>
    <cellStyle name="Normal 2 2 2 2 2 2 49 19" xfId="33289"/>
    <cellStyle name="Normal 2 2 2 2 2 2 49 2" xfId="33290"/>
    <cellStyle name="Normal 2 2 2 2 2 2 49 20" xfId="33291"/>
    <cellStyle name="Normal 2 2 2 2 2 2 49 21" xfId="33292"/>
    <cellStyle name="Normal 2 2 2 2 2 2 49 22" xfId="33293"/>
    <cellStyle name="Normal 2 2 2 2 2 2 49 3" xfId="33294"/>
    <cellStyle name="Normal 2 2 2 2 2 2 49 4" xfId="33295"/>
    <cellStyle name="Normal 2 2 2 2 2 2 49 5" xfId="33296"/>
    <cellStyle name="Normal 2 2 2 2 2 2 49 6" xfId="33297"/>
    <cellStyle name="Normal 2 2 2 2 2 2 49 7" xfId="33298"/>
    <cellStyle name="Normal 2 2 2 2 2 2 49 8" xfId="33299"/>
    <cellStyle name="Normal 2 2 2 2 2 2 49 9" xfId="33300"/>
    <cellStyle name="Normal 2 2 2 2 2 2 5" xfId="33301"/>
    <cellStyle name="Normal 2 2 2 2 2 2 50" xfId="33302"/>
    <cellStyle name="Normal 2 2 2 2 2 2 50 10" xfId="33303"/>
    <cellStyle name="Normal 2 2 2 2 2 2 50 11" xfId="33304"/>
    <cellStyle name="Normal 2 2 2 2 2 2 50 12" xfId="33305"/>
    <cellStyle name="Normal 2 2 2 2 2 2 50 13" xfId="33306"/>
    <cellStyle name="Normal 2 2 2 2 2 2 50 14" xfId="33307"/>
    <cellStyle name="Normal 2 2 2 2 2 2 50 15" xfId="33308"/>
    <cellStyle name="Normal 2 2 2 2 2 2 50 16" xfId="33309"/>
    <cellStyle name="Normal 2 2 2 2 2 2 50 17" xfId="33310"/>
    <cellStyle name="Normal 2 2 2 2 2 2 50 18" xfId="33311"/>
    <cellStyle name="Normal 2 2 2 2 2 2 50 19" xfId="33312"/>
    <cellStyle name="Normal 2 2 2 2 2 2 50 2" xfId="33313"/>
    <cellStyle name="Normal 2 2 2 2 2 2 50 20" xfId="33314"/>
    <cellStyle name="Normal 2 2 2 2 2 2 50 21" xfId="33315"/>
    <cellStyle name="Normal 2 2 2 2 2 2 50 22" xfId="33316"/>
    <cellStyle name="Normal 2 2 2 2 2 2 50 3" xfId="33317"/>
    <cellStyle name="Normal 2 2 2 2 2 2 50 4" xfId="33318"/>
    <cellStyle name="Normal 2 2 2 2 2 2 50 5" xfId="33319"/>
    <cellStyle name="Normal 2 2 2 2 2 2 50 6" xfId="33320"/>
    <cellStyle name="Normal 2 2 2 2 2 2 50 7" xfId="33321"/>
    <cellStyle name="Normal 2 2 2 2 2 2 50 8" xfId="33322"/>
    <cellStyle name="Normal 2 2 2 2 2 2 50 9" xfId="33323"/>
    <cellStyle name="Normal 2 2 2 2 2 2 51" xfId="33324"/>
    <cellStyle name="Normal 2 2 2 2 2 2 51 10" xfId="33325"/>
    <cellStyle name="Normal 2 2 2 2 2 2 51 11" xfId="33326"/>
    <cellStyle name="Normal 2 2 2 2 2 2 51 12" xfId="33327"/>
    <cellStyle name="Normal 2 2 2 2 2 2 51 13" xfId="33328"/>
    <cellStyle name="Normal 2 2 2 2 2 2 51 14" xfId="33329"/>
    <cellStyle name="Normal 2 2 2 2 2 2 51 15" xfId="33330"/>
    <cellStyle name="Normal 2 2 2 2 2 2 51 16" xfId="33331"/>
    <cellStyle name="Normal 2 2 2 2 2 2 51 17" xfId="33332"/>
    <cellStyle name="Normal 2 2 2 2 2 2 51 18" xfId="33333"/>
    <cellStyle name="Normal 2 2 2 2 2 2 51 19" xfId="33334"/>
    <cellStyle name="Normal 2 2 2 2 2 2 51 2" xfId="33335"/>
    <cellStyle name="Normal 2 2 2 2 2 2 51 20" xfId="33336"/>
    <cellStyle name="Normal 2 2 2 2 2 2 51 21" xfId="33337"/>
    <cellStyle name="Normal 2 2 2 2 2 2 51 22" xfId="33338"/>
    <cellStyle name="Normal 2 2 2 2 2 2 51 3" xfId="33339"/>
    <cellStyle name="Normal 2 2 2 2 2 2 51 4" xfId="33340"/>
    <cellStyle name="Normal 2 2 2 2 2 2 51 5" xfId="33341"/>
    <cellStyle name="Normal 2 2 2 2 2 2 51 6" xfId="33342"/>
    <cellStyle name="Normal 2 2 2 2 2 2 51 7" xfId="33343"/>
    <cellStyle name="Normal 2 2 2 2 2 2 51 8" xfId="33344"/>
    <cellStyle name="Normal 2 2 2 2 2 2 51 9" xfId="33345"/>
    <cellStyle name="Normal 2 2 2 2 2 2 52" xfId="33346"/>
    <cellStyle name="Normal 2 2 2 2 2 2 52 10" xfId="33347"/>
    <cellStyle name="Normal 2 2 2 2 2 2 52 11" xfId="33348"/>
    <cellStyle name="Normal 2 2 2 2 2 2 52 12" xfId="33349"/>
    <cellStyle name="Normal 2 2 2 2 2 2 52 13" xfId="33350"/>
    <cellStyle name="Normal 2 2 2 2 2 2 52 14" xfId="33351"/>
    <cellStyle name="Normal 2 2 2 2 2 2 52 15" xfId="33352"/>
    <cellStyle name="Normal 2 2 2 2 2 2 52 16" xfId="33353"/>
    <cellStyle name="Normal 2 2 2 2 2 2 52 17" xfId="33354"/>
    <cellStyle name="Normal 2 2 2 2 2 2 52 18" xfId="33355"/>
    <cellStyle name="Normal 2 2 2 2 2 2 52 19" xfId="33356"/>
    <cellStyle name="Normal 2 2 2 2 2 2 52 2" xfId="33357"/>
    <cellStyle name="Normal 2 2 2 2 2 2 52 20" xfId="33358"/>
    <cellStyle name="Normal 2 2 2 2 2 2 52 21" xfId="33359"/>
    <cellStyle name="Normal 2 2 2 2 2 2 52 22" xfId="33360"/>
    <cellStyle name="Normal 2 2 2 2 2 2 52 3" xfId="33361"/>
    <cellStyle name="Normal 2 2 2 2 2 2 52 4" xfId="33362"/>
    <cellStyle name="Normal 2 2 2 2 2 2 52 5" xfId="33363"/>
    <cellStyle name="Normal 2 2 2 2 2 2 52 6" xfId="33364"/>
    <cellStyle name="Normal 2 2 2 2 2 2 52 7" xfId="33365"/>
    <cellStyle name="Normal 2 2 2 2 2 2 52 8" xfId="33366"/>
    <cellStyle name="Normal 2 2 2 2 2 2 52 9" xfId="33367"/>
    <cellStyle name="Normal 2 2 2 2 2 2 53" xfId="33368"/>
    <cellStyle name="Normal 2 2 2 2 2 2 53 10" xfId="33369"/>
    <cellStyle name="Normal 2 2 2 2 2 2 53 11" xfId="33370"/>
    <cellStyle name="Normal 2 2 2 2 2 2 53 12" xfId="33371"/>
    <cellStyle name="Normal 2 2 2 2 2 2 53 13" xfId="33372"/>
    <cellStyle name="Normal 2 2 2 2 2 2 53 14" xfId="33373"/>
    <cellStyle name="Normal 2 2 2 2 2 2 53 15" xfId="33374"/>
    <cellStyle name="Normal 2 2 2 2 2 2 53 16" xfId="33375"/>
    <cellStyle name="Normal 2 2 2 2 2 2 53 17" xfId="33376"/>
    <cellStyle name="Normal 2 2 2 2 2 2 53 18" xfId="33377"/>
    <cellStyle name="Normal 2 2 2 2 2 2 53 19" xfId="33378"/>
    <cellStyle name="Normal 2 2 2 2 2 2 53 2" xfId="33379"/>
    <cellStyle name="Normal 2 2 2 2 2 2 53 20" xfId="33380"/>
    <cellStyle name="Normal 2 2 2 2 2 2 53 21" xfId="33381"/>
    <cellStyle name="Normal 2 2 2 2 2 2 53 22" xfId="33382"/>
    <cellStyle name="Normal 2 2 2 2 2 2 53 3" xfId="33383"/>
    <cellStyle name="Normal 2 2 2 2 2 2 53 4" xfId="33384"/>
    <cellStyle name="Normal 2 2 2 2 2 2 53 5" xfId="33385"/>
    <cellStyle name="Normal 2 2 2 2 2 2 53 6" xfId="33386"/>
    <cellStyle name="Normal 2 2 2 2 2 2 53 7" xfId="33387"/>
    <cellStyle name="Normal 2 2 2 2 2 2 53 8" xfId="33388"/>
    <cellStyle name="Normal 2 2 2 2 2 2 53 9" xfId="33389"/>
    <cellStyle name="Normal 2 2 2 2 2 2 54" xfId="33390"/>
    <cellStyle name="Normal 2 2 2 2 2 2 54 10" xfId="33391"/>
    <cellStyle name="Normal 2 2 2 2 2 2 54 11" xfId="33392"/>
    <cellStyle name="Normal 2 2 2 2 2 2 54 12" xfId="33393"/>
    <cellStyle name="Normal 2 2 2 2 2 2 54 13" xfId="33394"/>
    <cellStyle name="Normal 2 2 2 2 2 2 54 14" xfId="33395"/>
    <cellStyle name="Normal 2 2 2 2 2 2 54 15" xfId="33396"/>
    <cellStyle name="Normal 2 2 2 2 2 2 54 16" xfId="33397"/>
    <cellStyle name="Normal 2 2 2 2 2 2 54 17" xfId="33398"/>
    <cellStyle name="Normal 2 2 2 2 2 2 54 18" xfId="33399"/>
    <cellStyle name="Normal 2 2 2 2 2 2 54 19" xfId="33400"/>
    <cellStyle name="Normal 2 2 2 2 2 2 54 2" xfId="33401"/>
    <cellStyle name="Normal 2 2 2 2 2 2 54 20" xfId="33402"/>
    <cellStyle name="Normal 2 2 2 2 2 2 54 21" xfId="33403"/>
    <cellStyle name="Normal 2 2 2 2 2 2 54 22" xfId="33404"/>
    <cellStyle name="Normal 2 2 2 2 2 2 54 3" xfId="33405"/>
    <cellStyle name="Normal 2 2 2 2 2 2 54 4" xfId="33406"/>
    <cellStyle name="Normal 2 2 2 2 2 2 54 5" xfId="33407"/>
    <cellStyle name="Normal 2 2 2 2 2 2 54 6" xfId="33408"/>
    <cellStyle name="Normal 2 2 2 2 2 2 54 7" xfId="33409"/>
    <cellStyle name="Normal 2 2 2 2 2 2 54 8" xfId="33410"/>
    <cellStyle name="Normal 2 2 2 2 2 2 54 9" xfId="33411"/>
    <cellStyle name="Normal 2 2 2 2 2 2 55" xfId="33412"/>
    <cellStyle name="Normal 2 2 2 2 2 2 55 10" xfId="33413"/>
    <cellStyle name="Normal 2 2 2 2 2 2 55 11" xfId="33414"/>
    <cellStyle name="Normal 2 2 2 2 2 2 55 12" xfId="33415"/>
    <cellStyle name="Normal 2 2 2 2 2 2 55 13" xfId="33416"/>
    <cellStyle name="Normal 2 2 2 2 2 2 55 14" xfId="33417"/>
    <cellStyle name="Normal 2 2 2 2 2 2 55 15" xfId="33418"/>
    <cellStyle name="Normal 2 2 2 2 2 2 55 16" xfId="33419"/>
    <cellStyle name="Normal 2 2 2 2 2 2 55 17" xfId="33420"/>
    <cellStyle name="Normal 2 2 2 2 2 2 55 18" xfId="33421"/>
    <cellStyle name="Normal 2 2 2 2 2 2 55 19" xfId="33422"/>
    <cellStyle name="Normal 2 2 2 2 2 2 55 2" xfId="33423"/>
    <cellStyle name="Normal 2 2 2 2 2 2 55 20" xfId="33424"/>
    <cellStyle name="Normal 2 2 2 2 2 2 55 21" xfId="33425"/>
    <cellStyle name="Normal 2 2 2 2 2 2 55 22" xfId="33426"/>
    <cellStyle name="Normal 2 2 2 2 2 2 55 3" xfId="33427"/>
    <cellStyle name="Normal 2 2 2 2 2 2 55 4" xfId="33428"/>
    <cellStyle name="Normal 2 2 2 2 2 2 55 5" xfId="33429"/>
    <cellStyle name="Normal 2 2 2 2 2 2 55 6" xfId="33430"/>
    <cellStyle name="Normal 2 2 2 2 2 2 55 7" xfId="33431"/>
    <cellStyle name="Normal 2 2 2 2 2 2 55 8" xfId="33432"/>
    <cellStyle name="Normal 2 2 2 2 2 2 55 9" xfId="33433"/>
    <cellStyle name="Normal 2 2 2 2 2 2 56" xfId="33434"/>
    <cellStyle name="Normal 2 2 2 2 2 2 56 10" xfId="33435"/>
    <cellStyle name="Normal 2 2 2 2 2 2 56 11" xfId="33436"/>
    <cellStyle name="Normal 2 2 2 2 2 2 56 12" xfId="33437"/>
    <cellStyle name="Normal 2 2 2 2 2 2 56 13" xfId="33438"/>
    <cellStyle name="Normal 2 2 2 2 2 2 56 14" xfId="33439"/>
    <cellStyle name="Normal 2 2 2 2 2 2 56 15" xfId="33440"/>
    <cellStyle name="Normal 2 2 2 2 2 2 56 16" xfId="33441"/>
    <cellStyle name="Normal 2 2 2 2 2 2 56 17" xfId="33442"/>
    <cellStyle name="Normal 2 2 2 2 2 2 56 18" xfId="33443"/>
    <cellStyle name="Normal 2 2 2 2 2 2 56 19" xfId="33444"/>
    <cellStyle name="Normal 2 2 2 2 2 2 56 2" xfId="33445"/>
    <cellStyle name="Normal 2 2 2 2 2 2 56 20" xfId="33446"/>
    <cellStyle name="Normal 2 2 2 2 2 2 56 21" xfId="33447"/>
    <cellStyle name="Normal 2 2 2 2 2 2 56 22" xfId="33448"/>
    <cellStyle name="Normal 2 2 2 2 2 2 56 3" xfId="33449"/>
    <cellStyle name="Normal 2 2 2 2 2 2 56 4" xfId="33450"/>
    <cellStyle name="Normal 2 2 2 2 2 2 56 5" xfId="33451"/>
    <cellStyle name="Normal 2 2 2 2 2 2 56 6" xfId="33452"/>
    <cellStyle name="Normal 2 2 2 2 2 2 56 7" xfId="33453"/>
    <cellStyle name="Normal 2 2 2 2 2 2 56 8" xfId="33454"/>
    <cellStyle name="Normal 2 2 2 2 2 2 56 9" xfId="33455"/>
    <cellStyle name="Normal 2 2 2 2 2 2 57" xfId="33456"/>
    <cellStyle name="Normal 2 2 2 2 2 2 57 10" xfId="33457"/>
    <cellStyle name="Normal 2 2 2 2 2 2 57 11" xfId="33458"/>
    <cellStyle name="Normal 2 2 2 2 2 2 57 12" xfId="33459"/>
    <cellStyle name="Normal 2 2 2 2 2 2 57 13" xfId="33460"/>
    <cellStyle name="Normal 2 2 2 2 2 2 57 14" xfId="33461"/>
    <cellStyle name="Normal 2 2 2 2 2 2 57 15" xfId="33462"/>
    <cellStyle name="Normal 2 2 2 2 2 2 57 16" xfId="33463"/>
    <cellStyle name="Normal 2 2 2 2 2 2 57 17" xfId="33464"/>
    <cellStyle name="Normal 2 2 2 2 2 2 57 18" xfId="33465"/>
    <cellStyle name="Normal 2 2 2 2 2 2 57 19" xfId="33466"/>
    <cellStyle name="Normal 2 2 2 2 2 2 57 2" xfId="33467"/>
    <cellStyle name="Normal 2 2 2 2 2 2 57 20" xfId="33468"/>
    <cellStyle name="Normal 2 2 2 2 2 2 57 21" xfId="33469"/>
    <cellStyle name="Normal 2 2 2 2 2 2 57 22" xfId="33470"/>
    <cellStyle name="Normal 2 2 2 2 2 2 57 3" xfId="33471"/>
    <cellStyle name="Normal 2 2 2 2 2 2 57 4" xfId="33472"/>
    <cellStyle name="Normal 2 2 2 2 2 2 57 5" xfId="33473"/>
    <cellStyle name="Normal 2 2 2 2 2 2 57 6" xfId="33474"/>
    <cellStyle name="Normal 2 2 2 2 2 2 57 7" xfId="33475"/>
    <cellStyle name="Normal 2 2 2 2 2 2 57 8" xfId="33476"/>
    <cellStyle name="Normal 2 2 2 2 2 2 57 9" xfId="33477"/>
    <cellStyle name="Normal 2 2 2 2 2 2 58" xfId="33478"/>
    <cellStyle name="Normal 2 2 2 2 2 2 58 10" xfId="33479"/>
    <cellStyle name="Normal 2 2 2 2 2 2 58 11" xfId="33480"/>
    <cellStyle name="Normal 2 2 2 2 2 2 58 12" xfId="33481"/>
    <cellStyle name="Normal 2 2 2 2 2 2 58 13" xfId="33482"/>
    <cellStyle name="Normal 2 2 2 2 2 2 58 14" xfId="33483"/>
    <cellStyle name="Normal 2 2 2 2 2 2 58 15" xfId="33484"/>
    <cellStyle name="Normal 2 2 2 2 2 2 58 16" xfId="33485"/>
    <cellStyle name="Normal 2 2 2 2 2 2 58 17" xfId="33486"/>
    <cellStyle name="Normal 2 2 2 2 2 2 58 18" xfId="33487"/>
    <cellStyle name="Normal 2 2 2 2 2 2 58 19" xfId="33488"/>
    <cellStyle name="Normal 2 2 2 2 2 2 58 2" xfId="33489"/>
    <cellStyle name="Normal 2 2 2 2 2 2 58 20" xfId="33490"/>
    <cellStyle name="Normal 2 2 2 2 2 2 58 21" xfId="33491"/>
    <cellStyle name="Normal 2 2 2 2 2 2 58 22" xfId="33492"/>
    <cellStyle name="Normal 2 2 2 2 2 2 58 3" xfId="33493"/>
    <cellStyle name="Normal 2 2 2 2 2 2 58 4" xfId="33494"/>
    <cellStyle name="Normal 2 2 2 2 2 2 58 5" xfId="33495"/>
    <cellStyle name="Normal 2 2 2 2 2 2 58 6" xfId="33496"/>
    <cellStyle name="Normal 2 2 2 2 2 2 58 7" xfId="33497"/>
    <cellStyle name="Normal 2 2 2 2 2 2 58 8" xfId="33498"/>
    <cellStyle name="Normal 2 2 2 2 2 2 58 9" xfId="33499"/>
    <cellStyle name="Normal 2 2 2 2 2 2 59" xfId="33500"/>
    <cellStyle name="Normal 2 2 2 2 2 2 59 10" xfId="33501"/>
    <cellStyle name="Normal 2 2 2 2 2 2 59 11" xfId="33502"/>
    <cellStyle name="Normal 2 2 2 2 2 2 59 12" xfId="33503"/>
    <cellStyle name="Normal 2 2 2 2 2 2 59 13" xfId="33504"/>
    <cellStyle name="Normal 2 2 2 2 2 2 59 14" xfId="33505"/>
    <cellStyle name="Normal 2 2 2 2 2 2 59 15" xfId="33506"/>
    <cellStyle name="Normal 2 2 2 2 2 2 59 16" xfId="33507"/>
    <cellStyle name="Normal 2 2 2 2 2 2 59 17" xfId="33508"/>
    <cellStyle name="Normal 2 2 2 2 2 2 59 18" xfId="33509"/>
    <cellStyle name="Normal 2 2 2 2 2 2 59 19" xfId="33510"/>
    <cellStyle name="Normal 2 2 2 2 2 2 59 2" xfId="33511"/>
    <cellStyle name="Normal 2 2 2 2 2 2 59 20" xfId="33512"/>
    <cellStyle name="Normal 2 2 2 2 2 2 59 21" xfId="33513"/>
    <cellStyle name="Normal 2 2 2 2 2 2 59 22" xfId="33514"/>
    <cellStyle name="Normal 2 2 2 2 2 2 59 3" xfId="33515"/>
    <cellStyle name="Normal 2 2 2 2 2 2 59 4" xfId="33516"/>
    <cellStyle name="Normal 2 2 2 2 2 2 59 5" xfId="33517"/>
    <cellStyle name="Normal 2 2 2 2 2 2 59 6" xfId="33518"/>
    <cellStyle name="Normal 2 2 2 2 2 2 59 7" xfId="33519"/>
    <cellStyle name="Normal 2 2 2 2 2 2 59 8" xfId="33520"/>
    <cellStyle name="Normal 2 2 2 2 2 2 59 9" xfId="33521"/>
    <cellStyle name="Normal 2 2 2 2 2 2 6" xfId="33522"/>
    <cellStyle name="Normal 2 2 2 2 2 2 60" xfId="33523"/>
    <cellStyle name="Normal 2 2 2 2 2 2 60 10" xfId="33524"/>
    <cellStyle name="Normal 2 2 2 2 2 2 60 11" xfId="33525"/>
    <cellStyle name="Normal 2 2 2 2 2 2 60 12" xfId="33526"/>
    <cellStyle name="Normal 2 2 2 2 2 2 60 13" xfId="33527"/>
    <cellStyle name="Normal 2 2 2 2 2 2 60 14" xfId="33528"/>
    <cellStyle name="Normal 2 2 2 2 2 2 60 15" xfId="33529"/>
    <cellStyle name="Normal 2 2 2 2 2 2 60 16" xfId="33530"/>
    <cellStyle name="Normal 2 2 2 2 2 2 60 17" xfId="33531"/>
    <cellStyle name="Normal 2 2 2 2 2 2 60 18" xfId="33532"/>
    <cellStyle name="Normal 2 2 2 2 2 2 60 19" xfId="33533"/>
    <cellStyle name="Normal 2 2 2 2 2 2 60 2" xfId="33534"/>
    <cellStyle name="Normal 2 2 2 2 2 2 60 20" xfId="33535"/>
    <cellStyle name="Normal 2 2 2 2 2 2 60 21" xfId="33536"/>
    <cellStyle name="Normal 2 2 2 2 2 2 60 22" xfId="33537"/>
    <cellStyle name="Normal 2 2 2 2 2 2 60 3" xfId="33538"/>
    <cellStyle name="Normal 2 2 2 2 2 2 60 4" xfId="33539"/>
    <cellStyle name="Normal 2 2 2 2 2 2 60 5" xfId="33540"/>
    <cellStyle name="Normal 2 2 2 2 2 2 60 6" xfId="33541"/>
    <cellStyle name="Normal 2 2 2 2 2 2 60 7" xfId="33542"/>
    <cellStyle name="Normal 2 2 2 2 2 2 60 8" xfId="33543"/>
    <cellStyle name="Normal 2 2 2 2 2 2 60 9" xfId="33544"/>
    <cellStyle name="Normal 2 2 2 2 2 2 61" xfId="33545"/>
    <cellStyle name="Normal 2 2 2 2 2 2 61 10" xfId="33546"/>
    <cellStyle name="Normal 2 2 2 2 2 2 61 11" xfId="33547"/>
    <cellStyle name="Normal 2 2 2 2 2 2 61 12" xfId="33548"/>
    <cellStyle name="Normal 2 2 2 2 2 2 61 13" xfId="33549"/>
    <cellStyle name="Normal 2 2 2 2 2 2 61 14" xfId="33550"/>
    <cellStyle name="Normal 2 2 2 2 2 2 61 15" xfId="33551"/>
    <cellStyle name="Normal 2 2 2 2 2 2 61 16" xfId="33552"/>
    <cellStyle name="Normal 2 2 2 2 2 2 61 17" xfId="33553"/>
    <cellStyle name="Normal 2 2 2 2 2 2 61 18" xfId="33554"/>
    <cellStyle name="Normal 2 2 2 2 2 2 61 19" xfId="33555"/>
    <cellStyle name="Normal 2 2 2 2 2 2 61 2" xfId="33556"/>
    <cellStyle name="Normal 2 2 2 2 2 2 61 20" xfId="33557"/>
    <cellStyle name="Normal 2 2 2 2 2 2 61 21" xfId="33558"/>
    <cellStyle name="Normal 2 2 2 2 2 2 61 22" xfId="33559"/>
    <cellStyle name="Normal 2 2 2 2 2 2 61 3" xfId="33560"/>
    <cellStyle name="Normal 2 2 2 2 2 2 61 4" xfId="33561"/>
    <cellStyle name="Normal 2 2 2 2 2 2 61 5" xfId="33562"/>
    <cellStyle name="Normal 2 2 2 2 2 2 61 6" xfId="33563"/>
    <cellStyle name="Normal 2 2 2 2 2 2 61 7" xfId="33564"/>
    <cellStyle name="Normal 2 2 2 2 2 2 61 8" xfId="33565"/>
    <cellStyle name="Normal 2 2 2 2 2 2 61 9" xfId="33566"/>
    <cellStyle name="Normal 2 2 2 2 2 2 62" xfId="33567"/>
    <cellStyle name="Normal 2 2 2 2 2 2 62 10" xfId="33568"/>
    <cellStyle name="Normal 2 2 2 2 2 2 62 11" xfId="33569"/>
    <cellStyle name="Normal 2 2 2 2 2 2 62 12" xfId="33570"/>
    <cellStyle name="Normal 2 2 2 2 2 2 62 13" xfId="33571"/>
    <cellStyle name="Normal 2 2 2 2 2 2 62 14" xfId="33572"/>
    <cellStyle name="Normal 2 2 2 2 2 2 62 15" xfId="33573"/>
    <cellStyle name="Normal 2 2 2 2 2 2 62 16" xfId="33574"/>
    <cellStyle name="Normal 2 2 2 2 2 2 62 17" xfId="33575"/>
    <cellStyle name="Normal 2 2 2 2 2 2 62 18" xfId="33576"/>
    <cellStyle name="Normal 2 2 2 2 2 2 62 19" xfId="33577"/>
    <cellStyle name="Normal 2 2 2 2 2 2 62 2" xfId="33578"/>
    <cellStyle name="Normal 2 2 2 2 2 2 62 20" xfId="33579"/>
    <cellStyle name="Normal 2 2 2 2 2 2 62 21" xfId="33580"/>
    <cellStyle name="Normal 2 2 2 2 2 2 62 22" xfId="33581"/>
    <cellStyle name="Normal 2 2 2 2 2 2 62 3" xfId="33582"/>
    <cellStyle name="Normal 2 2 2 2 2 2 62 4" xfId="33583"/>
    <cellStyle name="Normal 2 2 2 2 2 2 62 5" xfId="33584"/>
    <cellStyle name="Normal 2 2 2 2 2 2 62 6" xfId="33585"/>
    <cellStyle name="Normal 2 2 2 2 2 2 62 7" xfId="33586"/>
    <cellStyle name="Normal 2 2 2 2 2 2 62 8" xfId="33587"/>
    <cellStyle name="Normal 2 2 2 2 2 2 62 9" xfId="33588"/>
    <cellStyle name="Normal 2 2 2 2 2 2 63" xfId="33589"/>
    <cellStyle name="Normal 2 2 2 2 2 2 63 10" xfId="33590"/>
    <cellStyle name="Normal 2 2 2 2 2 2 63 11" xfId="33591"/>
    <cellStyle name="Normal 2 2 2 2 2 2 63 12" xfId="33592"/>
    <cellStyle name="Normal 2 2 2 2 2 2 63 13" xfId="33593"/>
    <cellStyle name="Normal 2 2 2 2 2 2 63 14" xfId="33594"/>
    <cellStyle name="Normal 2 2 2 2 2 2 63 15" xfId="33595"/>
    <cellStyle name="Normal 2 2 2 2 2 2 63 16" xfId="33596"/>
    <cellStyle name="Normal 2 2 2 2 2 2 63 17" xfId="33597"/>
    <cellStyle name="Normal 2 2 2 2 2 2 63 18" xfId="33598"/>
    <cellStyle name="Normal 2 2 2 2 2 2 63 19" xfId="33599"/>
    <cellStyle name="Normal 2 2 2 2 2 2 63 2" xfId="33600"/>
    <cellStyle name="Normal 2 2 2 2 2 2 63 20" xfId="33601"/>
    <cellStyle name="Normal 2 2 2 2 2 2 63 21" xfId="33602"/>
    <cellStyle name="Normal 2 2 2 2 2 2 63 22" xfId="33603"/>
    <cellStyle name="Normal 2 2 2 2 2 2 63 3" xfId="33604"/>
    <cellStyle name="Normal 2 2 2 2 2 2 63 4" xfId="33605"/>
    <cellStyle name="Normal 2 2 2 2 2 2 63 5" xfId="33606"/>
    <cellStyle name="Normal 2 2 2 2 2 2 63 6" xfId="33607"/>
    <cellStyle name="Normal 2 2 2 2 2 2 63 7" xfId="33608"/>
    <cellStyle name="Normal 2 2 2 2 2 2 63 8" xfId="33609"/>
    <cellStyle name="Normal 2 2 2 2 2 2 63 9" xfId="33610"/>
    <cellStyle name="Normal 2 2 2 2 2 2 64" xfId="33611"/>
    <cellStyle name="Normal 2 2 2 2 2 2 64 10" xfId="33612"/>
    <cellStyle name="Normal 2 2 2 2 2 2 64 11" xfId="33613"/>
    <cellStyle name="Normal 2 2 2 2 2 2 64 12" xfId="33614"/>
    <cellStyle name="Normal 2 2 2 2 2 2 64 13" xfId="33615"/>
    <cellStyle name="Normal 2 2 2 2 2 2 64 14" xfId="33616"/>
    <cellStyle name="Normal 2 2 2 2 2 2 64 15" xfId="33617"/>
    <cellStyle name="Normal 2 2 2 2 2 2 64 16" xfId="33618"/>
    <cellStyle name="Normal 2 2 2 2 2 2 64 17" xfId="33619"/>
    <cellStyle name="Normal 2 2 2 2 2 2 64 18" xfId="33620"/>
    <cellStyle name="Normal 2 2 2 2 2 2 64 19" xfId="33621"/>
    <cellStyle name="Normal 2 2 2 2 2 2 64 2" xfId="33622"/>
    <cellStyle name="Normal 2 2 2 2 2 2 64 20" xfId="33623"/>
    <cellStyle name="Normal 2 2 2 2 2 2 64 21" xfId="33624"/>
    <cellStyle name="Normal 2 2 2 2 2 2 64 22" xfId="33625"/>
    <cellStyle name="Normal 2 2 2 2 2 2 64 3" xfId="33626"/>
    <cellStyle name="Normal 2 2 2 2 2 2 64 4" xfId="33627"/>
    <cellStyle name="Normal 2 2 2 2 2 2 64 5" xfId="33628"/>
    <cellStyle name="Normal 2 2 2 2 2 2 64 6" xfId="33629"/>
    <cellStyle name="Normal 2 2 2 2 2 2 64 7" xfId="33630"/>
    <cellStyle name="Normal 2 2 2 2 2 2 64 8" xfId="33631"/>
    <cellStyle name="Normal 2 2 2 2 2 2 64 9" xfId="33632"/>
    <cellStyle name="Normal 2 2 2 2 2 2 65" xfId="33633"/>
    <cellStyle name="Normal 2 2 2 2 2 2 65 10" xfId="33634"/>
    <cellStyle name="Normal 2 2 2 2 2 2 65 11" xfId="33635"/>
    <cellStyle name="Normal 2 2 2 2 2 2 65 12" xfId="33636"/>
    <cellStyle name="Normal 2 2 2 2 2 2 65 13" xfId="33637"/>
    <cellStyle name="Normal 2 2 2 2 2 2 65 14" xfId="33638"/>
    <cellStyle name="Normal 2 2 2 2 2 2 65 15" xfId="33639"/>
    <cellStyle name="Normal 2 2 2 2 2 2 65 16" xfId="33640"/>
    <cellStyle name="Normal 2 2 2 2 2 2 65 17" xfId="33641"/>
    <cellStyle name="Normal 2 2 2 2 2 2 65 18" xfId="33642"/>
    <cellStyle name="Normal 2 2 2 2 2 2 65 19" xfId="33643"/>
    <cellStyle name="Normal 2 2 2 2 2 2 65 2" xfId="33644"/>
    <cellStyle name="Normal 2 2 2 2 2 2 65 20" xfId="33645"/>
    <cellStyle name="Normal 2 2 2 2 2 2 65 21" xfId="33646"/>
    <cellStyle name="Normal 2 2 2 2 2 2 65 22" xfId="33647"/>
    <cellStyle name="Normal 2 2 2 2 2 2 65 3" xfId="33648"/>
    <cellStyle name="Normal 2 2 2 2 2 2 65 4" xfId="33649"/>
    <cellStyle name="Normal 2 2 2 2 2 2 65 5" xfId="33650"/>
    <cellStyle name="Normal 2 2 2 2 2 2 65 6" xfId="33651"/>
    <cellStyle name="Normal 2 2 2 2 2 2 65 7" xfId="33652"/>
    <cellStyle name="Normal 2 2 2 2 2 2 65 8" xfId="33653"/>
    <cellStyle name="Normal 2 2 2 2 2 2 65 9" xfId="33654"/>
    <cellStyle name="Normal 2 2 2 2 2 2 66" xfId="33655"/>
    <cellStyle name="Normal 2 2 2 2 2 2 66 10" xfId="33656"/>
    <cellStyle name="Normal 2 2 2 2 2 2 66 11" xfId="33657"/>
    <cellStyle name="Normal 2 2 2 2 2 2 66 12" xfId="33658"/>
    <cellStyle name="Normal 2 2 2 2 2 2 66 13" xfId="33659"/>
    <cellStyle name="Normal 2 2 2 2 2 2 66 14" xfId="33660"/>
    <cellStyle name="Normal 2 2 2 2 2 2 66 15" xfId="33661"/>
    <cellStyle name="Normal 2 2 2 2 2 2 66 16" xfId="33662"/>
    <cellStyle name="Normal 2 2 2 2 2 2 66 17" xfId="33663"/>
    <cellStyle name="Normal 2 2 2 2 2 2 66 18" xfId="33664"/>
    <cellStyle name="Normal 2 2 2 2 2 2 66 19" xfId="33665"/>
    <cellStyle name="Normal 2 2 2 2 2 2 66 2" xfId="33666"/>
    <cellStyle name="Normal 2 2 2 2 2 2 66 20" xfId="33667"/>
    <cellStyle name="Normal 2 2 2 2 2 2 66 21" xfId="33668"/>
    <cellStyle name="Normal 2 2 2 2 2 2 66 22" xfId="33669"/>
    <cellStyle name="Normal 2 2 2 2 2 2 66 3" xfId="33670"/>
    <cellStyle name="Normal 2 2 2 2 2 2 66 4" xfId="33671"/>
    <cellStyle name="Normal 2 2 2 2 2 2 66 5" xfId="33672"/>
    <cellStyle name="Normal 2 2 2 2 2 2 66 6" xfId="33673"/>
    <cellStyle name="Normal 2 2 2 2 2 2 66 7" xfId="33674"/>
    <cellStyle name="Normal 2 2 2 2 2 2 66 8" xfId="33675"/>
    <cellStyle name="Normal 2 2 2 2 2 2 66 9" xfId="33676"/>
    <cellStyle name="Normal 2 2 2 2 2 2 67" xfId="33677"/>
    <cellStyle name="Normal 2 2 2 2 2 2 67 10" xfId="33678"/>
    <cellStyle name="Normal 2 2 2 2 2 2 67 11" xfId="33679"/>
    <cellStyle name="Normal 2 2 2 2 2 2 67 12" xfId="33680"/>
    <cellStyle name="Normal 2 2 2 2 2 2 67 13" xfId="33681"/>
    <cellStyle name="Normal 2 2 2 2 2 2 67 14" xfId="33682"/>
    <cellStyle name="Normal 2 2 2 2 2 2 67 15" xfId="33683"/>
    <cellStyle name="Normal 2 2 2 2 2 2 67 16" xfId="33684"/>
    <cellStyle name="Normal 2 2 2 2 2 2 67 17" xfId="33685"/>
    <cellStyle name="Normal 2 2 2 2 2 2 67 18" xfId="33686"/>
    <cellStyle name="Normal 2 2 2 2 2 2 67 19" xfId="33687"/>
    <cellStyle name="Normal 2 2 2 2 2 2 67 2" xfId="33688"/>
    <cellStyle name="Normal 2 2 2 2 2 2 67 20" xfId="33689"/>
    <cellStyle name="Normal 2 2 2 2 2 2 67 21" xfId="33690"/>
    <cellStyle name="Normal 2 2 2 2 2 2 67 22" xfId="33691"/>
    <cellStyle name="Normal 2 2 2 2 2 2 67 3" xfId="33692"/>
    <cellStyle name="Normal 2 2 2 2 2 2 67 4" xfId="33693"/>
    <cellStyle name="Normal 2 2 2 2 2 2 67 5" xfId="33694"/>
    <cellStyle name="Normal 2 2 2 2 2 2 67 6" xfId="33695"/>
    <cellStyle name="Normal 2 2 2 2 2 2 67 7" xfId="33696"/>
    <cellStyle name="Normal 2 2 2 2 2 2 67 8" xfId="33697"/>
    <cellStyle name="Normal 2 2 2 2 2 2 67 9" xfId="33698"/>
    <cellStyle name="Normal 2 2 2 2 2 2 68" xfId="33699"/>
    <cellStyle name="Normal 2 2 2 2 2 2 68 10" xfId="33700"/>
    <cellStyle name="Normal 2 2 2 2 2 2 68 11" xfId="33701"/>
    <cellStyle name="Normal 2 2 2 2 2 2 68 12" xfId="33702"/>
    <cellStyle name="Normal 2 2 2 2 2 2 68 13" xfId="33703"/>
    <cellStyle name="Normal 2 2 2 2 2 2 68 14" xfId="33704"/>
    <cellStyle name="Normal 2 2 2 2 2 2 68 15" xfId="33705"/>
    <cellStyle name="Normal 2 2 2 2 2 2 68 16" xfId="33706"/>
    <cellStyle name="Normal 2 2 2 2 2 2 68 17" xfId="33707"/>
    <cellStyle name="Normal 2 2 2 2 2 2 68 18" xfId="33708"/>
    <cellStyle name="Normal 2 2 2 2 2 2 68 19" xfId="33709"/>
    <cellStyle name="Normal 2 2 2 2 2 2 68 2" xfId="33710"/>
    <cellStyle name="Normal 2 2 2 2 2 2 68 20" xfId="33711"/>
    <cellStyle name="Normal 2 2 2 2 2 2 68 21" xfId="33712"/>
    <cellStyle name="Normal 2 2 2 2 2 2 68 22" xfId="33713"/>
    <cellStyle name="Normal 2 2 2 2 2 2 68 3" xfId="33714"/>
    <cellStyle name="Normal 2 2 2 2 2 2 68 4" xfId="33715"/>
    <cellStyle name="Normal 2 2 2 2 2 2 68 5" xfId="33716"/>
    <cellStyle name="Normal 2 2 2 2 2 2 68 6" xfId="33717"/>
    <cellStyle name="Normal 2 2 2 2 2 2 68 7" xfId="33718"/>
    <cellStyle name="Normal 2 2 2 2 2 2 68 8" xfId="33719"/>
    <cellStyle name="Normal 2 2 2 2 2 2 68 9" xfId="33720"/>
    <cellStyle name="Normal 2 2 2 2 2 2 69" xfId="33721"/>
    <cellStyle name="Normal 2 2 2 2 2 2 69 10" xfId="33722"/>
    <cellStyle name="Normal 2 2 2 2 2 2 69 11" xfId="33723"/>
    <cellStyle name="Normal 2 2 2 2 2 2 69 12" xfId="33724"/>
    <cellStyle name="Normal 2 2 2 2 2 2 69 13" xfId="33725"/>
    <cellStyle name="Normal 2 2 2 2 2 2 69 14" xfId="33726"/>
    <cellStyle name="Normal 2 2 2 2 2 2 69 15" xfId="33727"/>
    <cellStyle name="Normal 2 2 2 2 2 2 69 16" xfId="33728"/>
    <cellStyle name="Normal 2 2 2 2 2 2 69 17" xfId="33729"/>
    <cellStyle name="Normal 2 2 2 2 2 2 69 18" xfId="33730"/>
    <cellStyle name="Normal 2 2 2 2 2 2 69 19" xfId="33731"/>
    <cellStyle name="Normal 2 2 2 2 2 2 69 2" xfId="33732"/>
    <cellStyle name="Normal 2 2 2 2 2 2 69 20" xfId="33733"/>
    <cellStyle name="Normal 2 2 2 2 2 2 69 21" xfId="33734"/>
    <cellStyle name="Normal 2 2 2 2 2 2 69 22" xfId="33735"/>
    <cellStyle name="Normal 2 2 2 2 2 2 69 3" xfId="33736"/>
    <cellStyle name="Normal 2 2 2 2 2 2 69 4" xfId="33737"/>
    <cellStyle name="Normal 2 2 2 2 2 2 69 5" xfId="33738"/>
    <cellStyle name="Normal 2 2 2 2 2 2 69 6" xfId="33739"/>
    <cellStyle name="Normal 2 2 2 2 2 2 69 7" xfId="33740"/>
    <cellStyle name="Normal 2 2 2 2 2 2 69 8" xfId="33741"/>
    <cellStyle name="Normal 2 2 2 2 2 2 69 9" xfId="33742"/>
    <cellStyle name="Normal 2 2 2 2 2 2 7" xfId="33743"/>
    <cellStyle name="Normal 2 2 2 2 2 2 7 10" xfId="33744"/>
    <cellStyle name="Normal 2 2 2 2 2 2 7 11" xfId="33745"/>
    <cellStyle name="Normal 2 2 2 2 2 2 7 2" xfId="33746"/>
    <cellStyle name="Normal 2 2 2 2 2 2 7 2 10" xfId="33747"/>
    <cellStyle name="Normal 2 2 2 2 2 2 7 2 10 10" xfId="33748"/>
    <cellStyle name="Normal 2 2 2 2 2 2 7 2 10 11" xfId="33749"/>
    <cellStyle name="Normal 2 2 2 2 2 2 7 2 10 12" xfId="33750"/>
    <cellStyle name="Normal 2 2 2 2 2 2 7 2 10 13" xfId="33751"/>
    <cellStyle name="Normal 2 2 2 2 2 2 7 2 10 14" xfId="33752"/>
    <cellStyle name="Normal 2 2 2 2 2 2 7 2 10 15" xfId="33753"/>
    <cellStyle name="Normal 2 2 2 2 2 2 7 2 10 16" xfId="33754"/>
    <cellStyle name="Normal 2 2 2 2 2 2 7 2 10 17" xfId="33755"/>
    <cellStyle name="Normal 2 2 2 2 2 2 7 2 10 18" xfId="33756"/>
    <cellStyle name="Normal 2 2 2 2 2 2 7 2 10 19" xfId="33757"/>
    <cellStyle name="Normal 2 2 2 2 2 2 7 2 10 2" xfId="33758"/>
    <cellStyle name="Normal 2 2 2 2 2 2 7 2 10 20" xfId="33759"/>
    <cellStyle name="Normal 2 2 2 2 2 2 7 2 10 21" xfId="33760"/>
    <cellStyle name="Normal 2 2 2 2 2 2 7 2 10 22" xfId="33761"/>
    <cellStyle name="Normal 2 2 2 2 2 2 7 2 10 3" xfId="33762"/>
    <cellStyle name="Normal 2 2 2 2 2 2 7 2 10 4" xfId="33763"/>
    <cellStyle name="Normal 2 2 2 2 2 2 7 2 10 5" xfId="33764"/>
    <cellStyle name="Normal 2 2 2 2 2 2 7 2 10 6" xfId="33765"/>
    <cellStyle name="Normal 2 2 2 2 2 2 7 2 10 7" xfId="33766"/>
    <cellStyle name="Normal 2 2 2 2 2 2 7 2 10 8" xfId="33767"/>
    <cellStyle name="Normal 2 2 2 2 2 2 7 2 10 9" xfId="33768"/>
    <cellStyle name="Normal 2 2 2 2 2 2 7 2 11" xfId="33769"/>
    <cellStyle name="Normal 2 2 2 2 2 2 7 2 11 10" xfId="33770"/>
    <cellStyle name="Normal 2 2 2 2 2 2 7 2 11 11" xfId="33771"/>
    <cellStyle name="Normal 2 2 2 2 2 2 7 2 11 12" xfId="33772"/>
    <cellStyle name="Normal 2 2 2 2 2 2 7 2 11 13" xfId="33773"/>
    <cellStyle name="Normal 2 2 2 2 2 2 7 2 11 14" xfId="33774"/>
    <cellStyle name="Normal 2 2 2 2 2 2 7 2 11 15" xfId="33775"/>
    <cellStyle name="Normal 2 2 2 2 2 2 7 2 11 16" xfId="33776"/>
    <cellStyle name="Normal 2 2 2 2 2 2 7 2 11 17" xfId="33777"/>
    <cellStyle name="Normal 2 2 2 2 2 2 7 2 11 18" xfId="33778"/>
    <cellStyle name="Normal 2 2 2 2 2 2 7 2 11 19" xfId="33779"/>
    <cellStyle name="Normal 2 2 2 2 2 2 7 2 11 2" xfId="33780"/>
    <cellStyle name="Normal 2 2 2 2 2 2 7 2 11 20" xfId="33781"/>
    <cellStyle name="Normal 2 2 2 2 2 2 7 2 11 21" xfId="33782"/>
    <cellStyle name="Normal 2 2 2 2 2 2 7 2 11 22" xfId="33783"/>
    <cellStyle name="Normal 2 2 2 2 2 2 7 2 11 3" xfId="33784"/>
    <cellStyle name="Normal 2 2 2 2 2 2 7 2 11 4" xfId="33785"/>
    <cellStyle name="Normal 2 2 2 2 2 2 7 2 11 5" xfId="33786"/>
    <cellStyle name="Normal 2 2 2 2 2 2 7 2 11 6" xfId="33787"/>
    <cellStyle name="Normal 2 2 2 2 2 2 7 2 11 7" xfId="33788"/>
    <cellStyle name="Normal 2 2 2 2 2 2 7 2 11 8" xfId="33789"/>
    <cellStyle name="Normal 2 2 2 2 2 2 7 2 11 9" xfId="33790"/>
    <cellStyle name="Normal 2 2 2 2 2 2 7 2 12" xfId="33791"/>
    <cellStyle name="Normal 2 2 2 2 2 2 7 2 13" xfId="33792"/>
    <cellStyle name="Normal 2 2 2 2 2 2 7 2 14" xfId="33793"/>
    <cellStyle name="Normal 2 2 2 2 2 2 7 2 15" xfId="33794"/>
    <cellStyle name="Normal 2 2 2 2 2 2 7 2 16" xfId="33795"/>
    <cellStyle name="Normal 2 2 2 2 2 2 7 2 17" xfId="33796"/>
    <cellStyle name="Normal 2 2 2 2 2 2 7 2 18" xfId="33797"/>
    <cellStyle name="Normal 2 2 2 2 2 2 7 2 19" xfId="33798"/>
    <cellStyle name="Normal 2 2 2 2 2 2 7 2 2" xfId="33799"/>
    <cellStyle name="Normal 2 2 2 2 2 2 7 2 2 2" xfId="33800"/>
    <cellStyle name="Normal 2 2 2 2 2 2 7 2 2 2 10" xfId="33801"/>
    <cellStyle name="Normal 2 2 2 2 2 2 7 2 2 2 11" xfId="33802"/>
    <cellStyle name="Normal 2 2 2 2 2 2 7 2 2 2 12" xfId="33803"/>
    <cellStyle name="Normal 2 2 2 2 2 2 7 2 2 2 13" xfId="33804"/>
    <cellStyle name="Normal 2 2 2 2 2 2 7 2 2 2 14" xfId="33805"/>
    <cellStyle name="Normal 2 2 2 2 2 2 7 2 2 2 15" xfId="33806"/>
    <cellStyle name="Normal 2 2 2 2 2 2 7 2 2 2 16" xfId="33807"/>
    <cellStyle name="Normal 2 2 2 2 2 2 7 2 2 2 17" xfId="33808"/>
    <cellStyle name="Normal 2 2 2 2 2 2 7 2 2 2 18" xfId="33809"/>
    <cellStyle name="Normal 2 2 2 2 2 2 7 2 2 2 19" xfId="33810"/>
    <cellStyle name="Normal 2 2 2 2 2 2 7 2 2 2 2" xfId="33811"/>
    <cellStyle name="Normal 2 2 2 2 2 2 7 2 2 2 20" xfId="33812"/>
    <cellStyle name="Normal 2 2 2 2 2 2 7 2 2 2 21" xfId="33813"/>
    <cellStyle name="Normal 2 2 2 2 2 2 7 2 2 2 22" xfId="33814"/>
    <cellStyle name="Normal 2 2 2 2 2 2 7 2 2 2 3" xfId="33815"/>
    <cellStyle name="Normal 2 2 2 2 2 2 7 2 2 2 4" xfId="33816"/>
    <cellStyle name="Normal 2 2 2 2 2 2 7 2 2 2 5" xfId="33817"/>
    <cellStyle name="Normal 2 2 2 2 2 2 7 2 2 2 6" xfId="33818"/>
    <cellStyle name="Normal 2 2 2 2 2 2 7 2 2 2 7" xfId="33819"/>
    <cellStyle name="Normal 2 2 2 2 2 2 7 2 2 2 8" xfId="33820"/>
    <cellStyle name="Normal 2 2 2 2 2 2 7 2 2 2 9" xfId="33821"/>
    <cellStyle name="Normal 2 2 2 2 2 2 7 2 20" xfId="33822"/>
    <cellStyle name="Normal 2 2 2 2 2 2 7 2 21" xfId="33823"/>
    <cellStyle name="Normal 2 2 2 2 2 2 7 2 22" xfId="33824"/>
    <cellStyle name="Normal 2 2 2 2 2 2 7 2 23" xfId="33825"/>
    <cellStyle name="Normal 2 2 2 2 2 2 7 2 24" xfId="33826"/>
    <cellStyle name="Normal 2 2 2 2 2 2 7 2 25" xfId="33827"/>
    <cellStyle name="Normal 2 2 2 2 2 2 7 2 26" xfId="33828"/>
    <cellStyle name="Normal 2 2 2 2 2 2 7 2 27" xfId="33829"/>
    <cellStyle name="Normal 2 2 2 2 2 2 7 2 28" xfId="33830"/>
    <cellStyle name="Normal 2 2 2 2 2 2 7 2 29" xfId="33831"/>
    <cellStyle name="Normal 2 2 2 2 2 2 7 2 3" xfId="33832"/>
    <cellStyle name="Normal 2 2 2 2 2 2 7 2 3 10" xfId="33833"/>
    <cellStyle name="Normal 2 2 2 2 2 2 7 2 3 11" xfId="33834"/>
    <cellStyle name="Normal 2 2 2 2 2 2 7 2 3 12" xfId="33835"/>
    <cellStyle name="Normal 2 2 2 2 2 2 7 2 3 13" xfId="33836"/>
    <cellStyle name="Normal 2 2 2 2 2 2 7 2 3 14" xfId="33837"/>
    <cellStyle name="Normal 2 2 2 2 2 2 7 2 3 15" xfId="33838"/>
    <cellStyle name="Normal 2 2 2 2 2 2 7 2 3 16" xfId="33839"/>
    <cellStyle name="Normal 2 2 2 2 2 2 7 2 3 17" xfId="33840"/>
    <cellStyle name="Normal 2 2 2 2 2 2 7 2 3 18" xfId="33841"/>
    <cellStyle name="Normal 2 2 2 2 2 2 7 2 3 19" xfId="33842"/>
    <cellStyle name="Normal 2 2 2 2 2 2 7 2 3 2" xfId="33843"/>
    <cellStyle name="Normal 2 2 2 2 2 2 7 2 3 20" xfId="33844"/>
    <cellStyle name="Normal 2 2 2 2 2 2 7 2 3 21" xfId="33845"/>
    <cellStyle name="Normal 2 2 2 2 2 2 7 2 3 22" xfId="33846"/>
    <cellStyle name="Normal 2 2 2 2 2 2 7 2 3 3" xfId="33847"/>
    <cellStyle name="Normal 2 2 2 2 2 2 7 2 3 4" xfId="33848"/>
    <cellStyle name="Normal 2 2 2 2 2 2 7 2 3 5" xfId="33849"/>
    <cellStyle name="Normal 2 2 2 2 2 2 7 2 3 6" xfId="33850"/>
    <cellStyle name="Normal 2 2 2 2 2 2 7 2 3 7" xfId="33851"/>
    <cellStyle name="Normal 2 2 2 2 2 2 7 2 3 8" xfId="33852"/>
    <cellStyle name="Normal 2 2 2 2 2 2 7 2 3 9" xfId="33853"/>
    <cellStyle name="Normal 2 2 2 2 2 2 7 2 30" xfId="33854"/>
    <cellStyle name="Normal 2 2 2 2 2 2 7 2 31" xfId="33855"/>
    <cellStyle name="Normal 2 2 2 2 2 2 7 2 32" xfId="33856"/>
    <cellStyle name="Normal 2 2 2 2 2 2 7 2 4" xfId="33857"/>
    <cellStyle name="Normal 2 2 2 2 2 2 7 2 4 10" xfId="33858"/>
    <cellStyle name="Normal 2 2 2 2 2 2 7 2 4 11" xfId="33859"/>
    <cellStyle name="Normal 2 2 2 2 2 2 7 2 4 12" xfId="33860"/>
    <cellStyle name="Normal 2 2 2 2 2 2 7 2 4 13" xfId="33861"/>
    <cellStyle name="Normal 2 2 2 2 2 2 7 2 4 14" xfId="33862"/>
    <cellStyle name="Normal 2 2 2 2 2 2 7 2 4 15" xfId="33863"/>
    <cellStyle name="Normal 2 2 2 2 2 2 7 2 4 16" xfId="33864"/>
    <cellStyle name="Normal 2 2 2 2 2 2 7 2 4 17" xfId="33865"/>
    <cellStyle name="Normal 2 2 2 2 2 2 7 2 4 18" xfId="33866"/>
    <cellStyle name="Normal 2 2 2 2 2 2 7 2 4 19" xfId="33867"/>
    <cellStyle name="Normal 2 2 2 2 2 2 7 2 4 2" xfId="33868"/>
    <cellStyle name="Normal 2 2 2 2 2 2 7 2 4 20" xfId="33869"/>
    <cellStyle name="Normal 2 2 2 2 2 2 7 2 4 21" xfId="33870"/>
    <cellStyle name="Normal 2 2 2 2 2 2 7 2 4 22" xfId="33871"/>
    <cellStyle name="Normal 2 2 2 2 2 2 7 2 4 3" xfId="33872"/>
    <cellStyle name="Normal 2 2 2 2 2 2 7 2 4 4" xfId="33873"/>
    <cellStyle name="Normal 2 2 2 2 2 2 7 2 4 5" xfId="33874"/>
    <cellStyle name="Normal 2 2 2 2 2 2 7 2 4 6" xfId="33875"/>
    <cellStyle name="Normal 2 2 2 2 2 2 7 2 4 7" xfId="33876"/>
    <cellStyle name="Normal 2 2 2 2 2 2 7 2 4 8" xfId="33877"/>
    <cellStyle name="Normal 2 2 2 2 2 2 7 2 4 9" xfId="33878"/>
    <cellStyle name="Normal 2 2 2 2 2 2 7 2 5" xfId="33879"/>
    <cellStyle name="Normal 2 2 2 2 2 2 7 2 5 10" xfId="33880"/>
    <cellStyle name="Normal 2 2 2 2 2 2 7 2 5 11" xfId="33881"/>
    <cellStyle name="Normal 2 2 2 2 2 2 7 2 5 12" xfId="33882"/>
    <cellStyle name="Normal 2 2 2 2 2 2 7 2 5 13" xfId="33883"/>
    <cellStyle name="Normal 2 2 2 2 2 2 7 2 5 14" xfId="33884"/>
    <cellStyle name="Normal 2 2 2 2 2 2 7 2 5 15" xfId="33885"/>
    <cellStyle name="Normal 2 2 2 2 2 2 7 2 5 16" xfId="33886"/>
    <cellStyle name="Normal 2 2 2 2 2 2 7 2 5 17" xfId="33887"/>
    <cellStyle name="Normal 2 2 2 2 2 2 7 2 5 18" xfId="33888"/>
    <cellStyle name="Normal 2 2 2 2 2 2 7 2 5 19" xfId="33889"/>
    <cellStyle name="Normal 2 2 2 2 2 2 7 2 5 2" xfId="33890"/>
    <cellStyle name="Normal 2 2 2 2 2 2 7 2 5 20" xfId="33891"/>
    <cellStyle name="Normal 2 2 2 2 2 2 7 2 5 21" xfId="33892"/>
    <cellStyle name="Normal 2 2 2 2 2 2 7 2 5 22" xfId="33893"/>
    <cellStyle name="Normal 2 2 2 2 2 2 7 2 5 3" xfId="33894"/>
    <cellStyle name="Normal 2 2 2 2 2 2 7 2 5 4" xfId="33895"/>
    <cellStyle name="Normal 2 2 2 2 2 2 7 2 5 5" xfId="33896"/>
    <cellStyle name="Normal 2 2 2 2 2 2 7 2 5 6" xfId="33897"/>
    <cellStyle name="Normal 2 2 2 2 2 2 7 2 5 7" xfId="33898"/>
    <cellStyle name="Normal 2 2 2 2 2 2 7 2 5 8" xfId="33899"/>
    <cellStyle name="Normal 2 2 2 2 2 2 7 2 5 9" xfId="33900"/>
    <cellStyle name="Normal 2 2 2 2 2 2 7 2 6" xfId="33901"/>
    <cellStyle name="Normal 2 2 2 2 2 2 7 2 6 10" xfId="33902"/>
    <cellStyle name="Normal 2 2 2 2 2 2 7 2 6 11" xfId="33903"/>
    <cellStyle name="Normal 2 2 2 2 2 2 7 2 6 12" xfId="33904"/>
    <cellStyle name="Normal 2 2 2 2 2 2 7 2 6 13" xfId="33905"/>
    <cellStyle name="Normal 2 2 2 2 2 2 7 2 6 14" xfId="33906"/>
    <cellStyle name="Normal 2 2 2 2 2 2 7 2 6 15" xfId="33907"/>
    <cellStyle name="Normal 2 2 2 2 2 2 7 2 6 16" xfId="33908"/>
    <cellStyle name="Normal 2 2 2 2 2 2 7 2 6 17" xfId="33909"/>
    <cellStyle name="Normal 2 2 2 2 2 2 7 2 6 18" xfId="33910"/>
    <cellStyle name="Normal 2 2 2 2 2 2 7 2 6 19" xfId="33911"/>
    <cellStyle name="Normal 2 2 2 2 2 2 7 2 6 2" xfId="33912"/>
    <cellStyle name="Normal 2 2 2 2 2 2 7 2 6 20" xfId="33913"/>
    <cellStyle name="Normal 2 2 2 2 2 2 7 2 6 21" xfId="33914"/>
    <cellStyle name="Normal 2 2 2 2 2 2 7 2 6 22" xfId="33915"/>
    <cellStyle name="Normal 2 2 2 2 2 2 7 2 6 3" xfId="33916"/>
    <cellStyle name="Normal 2 2 2 2 2 2 7 2 6 4" xfId="33917"/>
    <cellStyle name="Normal 2 2 2 2 2 2 7 2 6 5" xfId="33918"/>
    <cellStyle name="Normal 2 2 2 2 2 2 7 2 6 6" xfId="33919"/>
    <cellStyle name="Normal 2 2 2 2 2 2 7 2 6 7" xfId="33920"/>
    <cellStyle name="Normal 2 2 2 2 2 2 7 2 6 8" xfId="33921"/>
    <cellStyle name="Normal 2 2 2 2 2 2 7 2 6 9" xfId="33922"/>
    <cellStyle name="Normal 2 2 2 2 2 2 7 2 7" xfId="33923"/>
    <cellStyle name="Normal 2 2 2 2 2 2 7 2 7 10" xfId="33924"/>
    <cellStyle name="Normal 2 2 2 2 2 2 7 2 7 11" xfId="33925"/>
    <cellStyle name="Normal 2 2 2 2 2 2 7 2 7 12" xfId="33926"/>
    <cellStyle name="Normal 2 2 2 2 2 2 7 2 7 13" xfId="33927"/>
    <cellStyle name="Normal 2 2 2 2 2 2 7 2 7 14" xfId="33928"/>
    <cellStyle name="Normal 2 2 2 2 2 2 7 2 7 15" xfId="33929"/>
    <cellStyle name="Normal 2 2 2 2 2 2 7 2 7 16" xfId="33930"/>
    <cellStyle name="Normal 2 2 2 2 2 2 7 2 7 17" xfId="33931"/>
    <cellStyle name="Normal 2 2 2 2 2 2 7 2 7 18" xfId="33932"/>
    <cellStyle name="Normal 2 2 2 2 2 2 7 2 7 19" xfId="33933"/>
    <cellStyle name="Normal 2 2 2 2 2 2 7 2 7 2" xfId="33934"/>
    <cellStyle name="Normal 2 2 2 2 2 2 7 2 7 20" xfId="33935"/>
    <cellStyle name="Normal 2 2 2 2 2 2 7 2 7 21" xfId="33936"/>
    <cellStyle name="Normal 2 2 2 2 2 2 7 2 7 22" xfId="33937"/>
    <cellStyle name="Normal 2 2 2 2 2 2 7 2 7 3" xfId="33938"/>
    <cellStyle name="Normal 2 2 2 2 2 2 7 2 7 4" xfId="33939"/>
    <cellStyle name="Normal 2 2 2 2 2 2 7 2 7 5" xfId="33940"/>
    <cellStyle name="Normal 2 2 2 2 2 2 7 2 7 6" xfId="33941"/>
    <cellStyle name="Normal 2 2 2 2 2 2 7 2 7 7" xfId="33942"/>
    <cellStyle name="Normal 2 2 2 2 2 2 7 2 7 8" xfId="33943"/>
    <cellStyle name="Normal 2 2 2 2 2 2 7 2 7 9" xfId="33944"/>
    <cellStyle name="Normal 2 2 2 2 2 2 7 2 8" xfId="33945"/>
    <cellStyle name="Normal 2 2 2 2 2 2 7 2 8 10" xfId="33946"/>
    <cellStyle name="Normal 2 2 2 2 2 2 7 2 8 11" xfId="33947"/>
    <cellStyle name="Normal 2 2 2 2 2 2 7 2 8 12" xfId="33948"/>
    <cellStyle name="Normal 2 2 2 2 2 2 7 2 8 13" xfId="33949"/>
    <cellStyle name="Normal 2 2 2 2 2 2 7 2 8 14" xfId="33950"/>
    <cellStyle name="Normal 2 2 2 2 2 2 7 2 8 15" xfId="33951"/>
    <cellStyle name="Normal 2 2 2 2 2 2 7 2 8 16" xfId="33952"/>
    <cellStyle name="Normal 2 2 2 2 2 2 7 2 8 17" xfId="33953"/>
    <cellStyle name="Normal 2 2 2 2 2 2 7 2 8 18" xfId="33954"/>
    <cellStyle name="Normal 2 2 2 2 2 2 7 2 8 19" xfId="33955"/>
    <cellStyle name="Normal 2 2 2 2 2 2 7 2 8 2" xfId="33956"/>
    <cellStyle name="Normal 2 2 2 2 2 2 7 2 8 20" xfId="33957"/>
    <cellStyle name="Normal 2 2 2 2 2 2 7 2 8 21" xfId="33958"/>
    <cellStyle name="Normal 2 2 2 2 2 2 7 2 8 22" xfId="33959"/>
    <cellStyle name="Normal 2 2 2 2 2 2 7 2 8 3" xfId="33960"/>
    <cellStyle name="Normal 2 2 2 2 2 2 7 2 8 4" xfId="33961"/>
    <cellStyle name="Normal 2 2 2 2 2 2 7 2 8 5" xfId="33962"/>
    <cellStyle name="Normal 2 2 2 2 2 2 7 2 8 6" xfId="33963"/>
    <cellStyle name="Normal 2 2 2 2 2 2 7 2 8 7" xfId="33964"/>
    <cellStyle name="Normal 2 2 2 2 2 2 7 2 8 8" xfId="33965"/>
    <cellStyle name="Normal 2 2 2 2 2 2 7 2 8 9" xfId="33966"/>
    <cellStyle name="Normal 2 2 2 2 2 2 7 2 9" xfId="33967"/>
    <cellStyle name="Normal 2 2 2 2 2 2 7 2 9 10" xfId="33968"/>
    <cellStyle name="Normal 2 2 2 2 2 2 7 2 9 11" xfId="33969"/>
    <cellStyle name="Normal 2 2 2 2 2 2 7 2 9 12" xfId="33970"/>
    <cellStyle name="Normal 2 2 2 2 2 2 7 2 9 13" xfId="33971"/>
    <cellStyle name="Normal 2 2 2 2 2 2 7 2 9 14" xfId="33972"/>
    <cellStyle name="Normal 2 2 2 2 2 2 7 2 9 15" xfId="33973"/>
    <cellStyle name="Normal 2 2 2 2 2 2 7 2 9 16" xfId="33974"/>
    <cellStyle name="Normal 2 2 2 2 2 2 7 2 9 17" xfId="33975"/>
    <cellStyle name="Normal 2 2 2 2 2 2 7 2 9 18" xfId="33976"/>
    <cellStyle name="Normal 2 2 2 2 2 2 7 2 9 19" xfId="33977"/>
    <cellStyle name="Normal 2 2 2 2 2 2 7 2 9 2" xfId="33978"/>
    <cellStyle name="Normal 2 2 2 2 2 2 7 2 9 20" xfId="33979"/>
    <cellStyle name="Normal 2 2 2 2 2 2 7 2 9 21" xfId="33980"/>
    <cellStyle name="Normal 2 2 2 2 2 2 7 2 9 22" xfId="33981"/>
    <cellStyle name="Normal 2 2 2 2 2 2 7 2 9 3" xfId="33982"/>
    <cellStyle name="Normal 2 2 2 2 2 2 7 2 9 4" xfId="33983"/>
    <cellStyle name="Normal 2 2 2 2 2 2 7 2 9 5" xfId="33984"/>
    <cellStyle name="Normal 2 2 2 2 2 2 7 2 9 6" xfId="33985"/>
    <cellStyle name="Normal 2 2 2 2 2 2 7 2 9 7" xfId="33986"/>
    <cellStyle name="Normal 2 2 2 2 2 2 7 2 9 8" xfId="33987"/>
    <cellStyle name="Normal 2 2 2 2 2 2 7 2 9 9" xfId="33988"/>
    <cellStyle name="Normal 2 2 2 2 2 2 7 3" xfId="33989"/>
    <cellStyle name="Normal 2 2 2 2 2 2 7 3 10" xfId="33990"/>
    <cellStyle name="Normal 2 2 2 2 2 2 7 3 11" xfId="33991"/>
    <cellStyle name="Normal 2 2 2 2 2 2 7 3 12" xfId="33992"/>
    <cellStyle name="Normal 2 2 2 2 2 2 7 3 13" xfId="33993"/>
    <cellStyle name="Normal 2 2 2 2 2 2 7 3 14" xfId="33994"/>
    <cellStyle name="Normal 2 2 2 2 2 2 7 3 15" xfId="33995"/>
    <cellStyle name="Normal 2 2 2 2 2 2 7 3 16" xfId="33996"/>
    <cellStyle name="Normal 2 2 2 2 2 2 7 3 17" xfId="33997"/>
    <cellStyle name="Normal 2 2 2 2 2 2 7 3 18" xfId="33998"/>
    <cellStyle name="Normal 2 2 2 2 2 2 7 3 19" xfId="33999"/>
    <cellStyle name="Normal 2 2 2 2 2 2 7 3 2" xfId="34000"/>
    <cellStyle name="Normal 2 2 2 2 2 2 7 3 20" xfId="34001"/>
    <cellStyle name="Normal 2 2 2 2 2 2 7 3 21" xfId="34002"/>
    <cellStyle name="Normal 2 2 2 2 2 2 7 3 22" xfId="34003"/>
    <cellStyle name="Normal 2 2 2 2 2 2 7 3 23" xfId="34004"/>
    <cellStyle name="Normal 2 2 2 2 2 2 7 3 3" xfId="34005"/>
    <cellStyle name="Normal 2 2 2 2 2 2 7 3 4" xfId="34006"/>
    <cellStyle name="Normal 2 2 2 2 2 2 7 3 5" xfId="34007"/>
    <cellStyle name="Normal 2 2 2 2 2 2 7 3 6" xfId="34008"/>
    <cellStyle name="Normal 2 2 2 2 2 2 7 3 7" xfId="34009"/>
    <cellStyle name="Normal 2 2 2 2 2 2 7 3 8" xfId="34010"/>
    <cellStyle name="Normal 2 2 2 2 2 2 7 3 9" xfId="34011"/>
    <cellStyle name="Normal 2 2 2 2 2 2 7 4" xfId="34012"/>
    <cellStyle name="Normal 2 2 2 2 2 2 7 5" xfId="34013"/>
    <cellStyle name="Normal 2 2 2 2 2 2 7 6" xfId="34014"/>
    <cellStyle name="Normal 2 2 2 2 2 2 7 7" xfId="34015"/>
    <cellStyle name="Normal 2 2 2 2 2 2 7 8" xfId="34016"/>
    <cellStyle name="Normal 2 2 2 2 2 2 7 9" xfId="34017"/>
    <cellStyle name="Normal 2 2 2 2 2 2 70" xfId="34018"/>
    <cellStyle name="Normal 2 2 2 2 2 2 70 10" xfId="34019"/>
    <cellStyle name="Normal 2 2 2 2 2 2 70 11" xfId="34020"/>
    <cellStyle name="Normal 2 2 2 2 2 2 70 12" xfId="34021"/>
    <cellStyle name="Normal 2 2 2 2 2 2 70 13" xfId="34022"/>
    <cellStyle name="Normal 2 2 2 2 2 2 70 14" xfId="34023"/>
    <cellStyle name="Normal 2 2 2 2 2 2 70 15" xfId="34024"/>
    <cellStyle name="Normal 2 2 2 2 2 2 70 16" xfId="34025"/>
    <cellStyle name="Normal 2 2 2 2 2 2 70 17" xfId="34026"/>
    <cellStyle name="Normal 2 2 2 2 2 2 70 18" xfId="34027"/>
    <cellStyle name="Normal 2 2 2 2 2 2 70 19" xfId="34028"/>
    <cellStyle name="Normal 2 2 2 2 2 2 70 2" xfId="34029"/>
    <cellStyle name="Normal 2 2 2 2 2 2 70 20" xfId="34030"/>
    <cellStyle name="Normal 2 2 2 2 2 2 70 21" xfId="34031"/>
    <cellStyle name="Normal 2 2 2 2 2 2 70 22" xfId="34032"/>
    <cellStyle name="Normal 2 2 2 2 2 2 70 3" xfId="34033"/>
    <cellStyle name="Normal 2 2 2 2 2 2 70 4" xfId="34034"/>
    <cellStyle name="Normal 2 2 2 2 2 2 70 5" xfId="34035"/>
    <cellStyle name="Normal 2 2 2 2 2 2 70 6" xfId="34036"/>
    <cellStyle name="Normal 2 2 2 2 2 2 70 7" xfId="34037"/>
    <cellStyle name="Normal 2 2 2 2 2 2 70 8" xfId="34038"/>
    <cellStyle name="Normal 2 2 2 2 2 2 70 9" xfId="34039"/>
    <cellStyle name="Normal 2 2 2 2 2 2 71" xfId="34040"/>
    <cellStyle name="Normal 2 2 2 2 2 2 71 10" xfId="34041"/>
    <cellStyle name="Normal 2 2 2 2 2 2 71 11" xfId="34042"/>
    <cellStyle name="Normal 2 2 2 2 2 2 71 12" xfId="34043"/>
    <cellStyle name="Normal 2 2 2 2 2 2 71 13" xfId="34044"/>
    <cellStyle name="Normal 2 2 2 2 2 2 71 14" xfId="34045"/>
    <cellStyle name="Normal 2 2 2 2 2 2 71 15" xfId="34046"/>
    <cellStyle name="Normal 2 2 2 2 2 2 71 16" xfId="34047"/>
    <cellStyle name="Normal 2 2 2 2 2 2 71 17" xfId="34048"/>
    <cellStyle name="Normal 2 2 2 2 2 2 71 18" xfId="34049"/>
    <cellStyle name="Normal 2 2 2 2 2 2 71 19" xfId="34050"/>
    <cellStyle name="Normal 2 2 2 2 2 2 71 2" xfId="34051"/>
    <cellStyle name="Normal 2 2 2 2 2 2 71 20" xfId="34052"/>
    <cellStyle name="Normal 2 2 2 2 2 2 71 21" xfId="34053"/>
    <cellStyle name="Normal 2 2 2 2 2 2 71 22" xfId="34054"/>
    <cellStyle name="Normal 2 2 2 2 2 2 71 3" xfId="34055"/>
    <cellStyle name="Normal 2 2 2 2 2 2 71 4" xfId="34056"/>
    <cellStyle name="Normal 2 2 2 2 2 2 71 5" xfId="34057"/>
    <cellStyle name="Normal 2 2 2 2 2 2 71 6" xfId="34058"/>
    <cellStyle name="Normal 2 2 2 2 2 2 71 7" xfId="34059"/>
    <cellStyle name="Normal 2 2 2 2 2 2 71 8" xfId="34060"/>
    <cellStyle name="Normal 2 2 2 2 2 2 71 9" xfId="34061"/>
    <cellStyle name="Normal 2 2 2 2 2 2 72" xfId="34062"/>
    <cellStyle name="Normal 2 2 2 2 2 2 72 10" xfId="34063"/>
    <cellStyle name="Normal 2 2 2 2 2 2 72 11" xfId="34064"/>
    <cellStyle name="Normal 2 2 2 2 2 2 72 12" xfId="34065"/>
    <cellStyle name="Normal 2 2 2 2 2 2 72 13" xfId="34066"/>
    <cellStyle name="Normal 2 2 2 2 2 2 72 14" xfId="34067"/>
    <cellStyle name="Normal 2 2 2 2 2 2 72 15" xfId="34068"/>
    <cellStyle name="Normal 2 2 2 2 2 2 72 16" xfId="34069"/>
    <cellStyle name="Normal 2 2 2 2 2 2 72 17" xfId="34070"/>
    <cellStyle name="Normal 2 2 2 2 2 2 72 18" xfId="34071"/>
    <cellStyle name="Normal 2 2 2 2 2 2 72 19" xfId="34072"/>
    <cellStyle name="Normal 2 2 2 2 2 2 72 2" xfId="34073"/>
    <cellStyle name="Normal 2 2 2 2 2 2 72 20" xfId="34074"/>
    <cellStyle name="Normal 2 2 2 2 2 2 72 21" xfId="34075"/>
    <cellStyle name="Normal 2 2 2 2 2 2 72 22" xfId="34076"/>
    <cellStyle name="Normal 2 2 2 2 2 2 72 3" xfId="34077"/>
    <cellStyle name="Normal 2 2 2 2 2 2 72 4" xfId="34078"/>
    <cellStyle name="Normal 2 2 2 2 2 2 72 5" xfId="34079"/>
    <cellStyle name="Normal 2 2 2 2 2 2 72 6" xfId="34080"/>
    <cellStyle name="Normal 2 2 2 2 2 2 72 7" xfId="34081"/>
    <cellStyle name="Normal 2 2 2 2 2 2 72 8" xfId="34082"/>
    <cellStyle name="Normal 2 2 2 2 2 2 72 9" xfId="34083"/>
    <cellStyle name="Normal 2 2 2 2 2 2 73" xfId="34084"/>
    <cellStyle name="Normal 2 2 2 2 2 2 73 10" xfId="34085"/>
    <cellStyle name="Normal 2 2 2 2 2 2 73 11" xfId="34086"/>
    <cellStyle name="Normal 2 2 2 2 2 2 73 12" xfId="34087"/>
    <cellStyle name="Normal 2 2 2 2 2 2 73 13" xfId="34088"/>
    <cellStyle name="Normal 2 2 2 2 2 2 73 14" xfId="34089"/>
    <cellStyle name="Normal 2 2 2 2 2 2 73 15" xfId="34090"/>
    <cellStyle name="Normal 2 2 2 2 2 2 73 16" xfId="34091"/>
    <cellStyle name="Normal 2 2 2 2 2 2 73 17" xfId="34092"/>
    <cellStyle name="Normal 2 2 2 2 2 2 73 18" xfId="34093"/>
    <cellStyle name="Normal 2 2 2 2 2 2 73 19" xfId="34094"/>
    <cellStyle name="Normal 2 2 2 2 2 2 73 2" xfId="34095"/>
    <cellStyle name="Normal 2 2 2 2 2 2 73 20" xfId="34096"/>
    <cellStyle name="Normal 2 2 2 2 2 2 73 21" xfId="34097"/>
    <cellStyle name="Normal 2 2 2 2 2 2 73 22" xfId="34098"/>
    <cellStyle name="Normal 2 2 2 2 2 2 73 3" xfId="34099"/>
    <cellStyle name="Normal 2 2 2 2 2 2 73 4" xfId="34100"/>
    <cellStyle name="Normal 2 2 2 2 2 2 73 5" xfId="34101"/>
    <cellStyle name="Normal 2 2 2 2 2 2 73 6" xfId="34102"/>
    <cellStyle name="Normal 2 2 2 2 2 2 73 7" xfId="34103"/>
    <cellStyle name="Normal 2 2 2 2 2 2 73 8" xfId="34104"/>
    <cellStyle name="Normal 2 2 2 2 2 2 73 9" xfId="34105"/>
    <cellStyle name="Normal 2 2 2 2 2 2 74" xfId="34106"/>
    <cellStyle name="Normal 2 2 2 2 2 2 74 10" xfId="34107"/>
    <cellStyle name="Normal 2 2 2 2 2 2 74 11" xfId="34108"/>
    <cellStyle name="Normal 2 2 2 2 2 2 74 12" xfId="34109"/>
    <cellStyle name="Normal 2 2 2 2 2 2 74 13" xfId="34110"/>
    <cellStyle name="Normal 2 2 2 2 2 2 74 14" xfId="34111"/>
    <cellStyle name="Normal 2 2 2 2 2 2 74 15" xfId="34112"/>
    <cellStyle name="Normal 2 2 2 2 2 2 74 16" xfId="34113"/>
    <cellStyle name="Normal 2 2 2 2 2 2 74 17" xfId="34114"/>
    <cellStyle name="Normal 2 2 2 2 2 2 74 18" xfId="34115"/>
    <cellStyle name="Normal 2 2 2 2 2 2 74 19" xfId="34116"/>
    <cellStyle name="Normal 2 2 2 2 2 2 74 2" xfId="34117"/>
    <cellStyle name="Normal 2 2 2 2 2 2 74 20" xfId="34118"/>
    <cellStyle name="Normal 2 2 2 2 2 2 74 21" xfId="34119"/>
    <cellStyle name="Normal 2 2 2 2 2 2 74 22" xfId="34120"/>
    <cellStyle name="Normal 2 2 2 2 2 2 74 3" xfId="34121"/>
    <cellStyle name="Normal 2 2 2 2 2 2 74 4" xfId="34122"/>
    <cellStyle name="Normal 2 2 2 2 2 2 74 5" xfId="34123"/>
    <cellStyle name="Normal 2 2 2 2 2 2 74 6" xfId="34124"/>
    <cellStyle name="Normal 2 2 2 2 2 2 74 7" xfId="34125"/>
    <cellStyle name="Normal 2 2 2 2 2 2 74 8" xfId="34126"/>
    <cellStyle name="Normal 2 2 2 2 2 2 74 9" xfId="34127"/>
    <cellStyle name="Normal 2 2 2 2 2 2 75" xfId="34128"/>
    <cellStyle name="Normal 2 2 2 2 2 2 75 10" xfId="34129"/>
    <cellStyle name="Normal 2 2 2 2 2 2 75 11" xfId="34130"/>
    <cellStyle name="Normal 2 2 2 2 2 2 75 12" xfId="34131"/>
    <cellStyle name="Normal 2 2 2 2 2 2 75 13" xfId="34132"/>
    <cellStyle name="Normal 2 2 2 2 2 2 75 14" xfId="34133"/>
    <cellStyle name="Normal 2 2 2 2 2 2 75 15" xfId="34134"/>
    <cellStyle name="Normal 2 2 2 2 2 2 75 16" xfId="34135"/>
    <cellStyle name="Normal 2 2 2 2 2 2 75 17" xfId="34136"/>
    <cellStyle name="Normal 2 2 2 2 2 2 75 18" xfId="34137"/>
    <cellStyle name="Normal 2 2 2 2 2 2 75 19" xfId="34138"/>
    <cellStyle name="Normal 2 2 2 2 2 2 75 2" xfId="34139"/>
    <cellStyle name="Normal 2 2 2 2 2 2 75 20" xfId="34140"/>
    <cellStyle name="Normal 2 2 2 2 2 2 75 21" xfId="34141"/>
    <cellStyle name="Normal 2 2 2 2 2 2 75 22" xfId="34142"/>
    <cellStyle name="Normal 2 2 2 2 2 2 75 3" xfId="34143"/>
    <cellStyle name="Normal 2 2 2 2 2 2 75 4" xfId="34144"/>
    <cellStyle name="Normal 2 2 2 2 2 2 75 5" xfId="34145"/>
    <cellStyle name="Normal 2 2 2 2 2 2 75 6" xfId="34146"/>
    <cellStyle name="Normal 2 2 2 2 2 2 75 7" xfId="34147"/>
    <cellStyle name="Normal 2 2 2 2 2 2 75 8" xfId="34148"/>
    <cellStyle name="Normal 2 2 2 2 2 2 75 9" xfId="34149"/>
    <cellStyle name="Normal 2 2 2 2 2 2 76" xfId="34150"/>
    <cellStyle name="Normal 2 2 2 2 2 2 76 10" xfId="34151"/>
    <cellStyle name="Normal 2 2 2 2 2 2 76 11" xfId="34152"/>
    <cellStyle name="Normal 2 2 2 2 2 2 76 12" xfId="34153"/>
    <cellStyle name="Normal 2 2 2 2 2 2 76 13" xfId="34154"/>
    <cellStyle name="Normal 2 2 2 2 2 2 76 14" xfId="34155"/>
    <cellStyle name="Normal 2 2 2 2 2 2 76 15" xfId="34156"/>
    <cellStyle name="Normal 2 2 2 2 2 2 76 16" xfId="34157"/>
    <cellStyle name="Normal 2 2 2 2 2 2 76 17" xfId="34158"/>
    <cellStyle name="Normal 2 2 2 2 2 2 76 18" xfId="34159"/>
    <cellStyle name="Normal 2 2 2 2 2 2 76 19" xfId="34160"/>
    <cellStyle name="Normal 2 2 2 2 2 2 76 2" xfId="34161"/>
    <cellStyle name="Normal 2 2 2 2 2 2 76 20" xfId="34162"/>
    <cellStyle name="Normal 2 2 2 2 2 2 76 21" xfId="34163"/>
    <cellStyle name="Normal 2 2 2 2 2 2 76 22" xfId="34164"/>
    <cellStyle name="Normal 2 2 2 2 2 2 76 3" xfId="34165"/>
    <cellStyle name="Normal 2 2 2 2 2 2 76 4" xfId="34166"/>
    <cellStyle name="Normal 2 2 2 2 2 2 76 5" xfId="34167"/>
    <cellStyle name="Normal 2 2 2 2 2 2 76 6" xfId="34168"/>
    <cellStyle name="Normal 2 2 2 2 2 2 76 7" xfId="34169"/>
    <cellStyle name="Normal 2 2 2 2 2 2 76 8" xfId="34170"/>
    <cellStyle name="Normal 2 2 2 2 2 2 76 9" xfId="34171"/>
    <cellStyle name="Normal 2 2 2 2 2 2 77" xfId="34172"/>
    <cellStyle name="Normal 2 2 2 2 2 2 77 10" xfId="34173"/>
    <cellStyle name="Normal 2 2 2 2 2 2 77 11" xfId="34174"/>
    <cellStyle name="Normal 2 2 2 2 2 2 77 12" xfId="34175"/>
    <cellStyle name="Normal 2 2 2 2 2 2 77 13" xfId="34176"/>
    <cellStyle name="Normal 2 2 2 2 2 2 77 14" xfId="34177"/>
    <cellStyle name="Normal 2 2 2 2 2 2 77 15" xfId="34178"/>
    <cellStyle name="Normal 2 2 2 2 2 2 77 16" xfId="34179"/>
    <cellStyle name="Normal 2 2 2 2 2 2 77 17" xfId="34180"/>
    <cellStyle name="Normal 2 2 2 2 2 2 77 18" xfId="34181"/>
    <cellStyle name="Normal 2 2 2 2 2 2 77 19" xfId="34182"/>
    <cellStyle name="Normal 2 2 2 2 2 2 77 2" xfId="34183"/>
    <cellStyle name="Normal 2 2 2 2 2 2 77 20" xfId="34184"/>
    <cellStyle name="Normal 2 2 2 2 2 2 77 21" xfId="34185"/>
    <cellStyle name="Normal 2 2 2 2 2 2 77 22" xfId="34186"/>
    <cellStyle name="Normal 2 2 2 2 2 2 77 3" xfId="34187"/>
    <cellStyle name="Normal 2 2 2 2 2 2 77 4" xfId="34188"/>
    <cellStyle name="Normal 2 2 2 2 2 2 77 5" xfId="34189"/>
    <cellStyle name="Normal 2 2 2 2 2 2 77 6" xfId="34190"/>
    <cellStyle name="Normal 2 2 2 2 2 2 77 7" xfId="34191"/>
    <cellStyle name="Normal 2 2 2 2 2 2 77 8" xfId="34192"/>
    <cellStyle name="Normal 2 2 2 2 2 2 77 9" xfId="34193"/>
    <cellStyle name="Normal 2 2 2 2 2 2 78" xfId="34194"/>
    <cellStyle name="Normal 2 2 2 2 2 2 78 10" xfId="34195"/>
    <cellStyle name="Normal 2 2 2 2 2 2 78 11" xfId="34196"/>
    <cellStyle name="Normal 2 2 2 2 2 2 78 12" xfId="34197"/>
    <cellStyle name="Normal 2 2 2 2 2 2 78 13" xfId="34198"/>
    <cellStyle name="Normal 2 2 2 2 2 2 78 14" xfId="34199"/>
    <cellStyle name="Normal 2 2 2 2 2 2 78 15" xfId="34200"/>
    <cellStyle name="Normal 2 2 2 2 2 2 78 16" xfId="34201"/>
    <cellStyle name="Normal 2 2 2 2 2 2 78 17" xfId="34202"/>
    <cellStyle name="Normal 2 2 2 2 2 2 78 18" xfId="34203"/>
    <cellStyle name="Normal 2 2 2 2 2 2 78 19" xfId="34204"/>
    <cellStyle name="Normal 2 2 2 2 2 2 78 2" xfId="34205"/>
    <cellStyle name="Normal 2 2 2 2 2 2 78 20" xfId="34206"/>
    <cellStyle name="Normal 2 2 2 2 2 2 78 21" xfId="34207"/>
    <cellStyle name="Normal 2 2 2 2 2 2 78 22" xfId="34208"/>
    <cellStyle name="Normal 2 2 2 2 2 2 78 3" xfId="34209"/>
    <cellStyle name="Normal 2 2 2 2 2 2 78 4" xfId="34210"/>
    <cellStyle name="Normal 2 2 2 2 2 2 78 5" xfId="34211"/>
    <cellStyle name="Normal 2 2 2 2 2 2 78 6" xfId="34212"/>
    <cellStyle name="Normal 2 2 2 2 2 2 78 7" xfId="34213"/>
    <cellStyle name="Normal 2 2 2 2 2 2 78 8" xfId="34214"/>
    <cellStyle name="Normal 2 2 2 2 2 2 78 9" xfId="34215"/>
    <cellStyle name="Normal 2 2 2 2 2 2 79" xfId="34216"/>
    <cellStyle name="Normal 2 2 2 2 2 2 79 10" xfId="34217"/>
    <cellStyle name="Normal 2 2 2 2 2 2 79 11" xfId="34218"/>
    <cellStyle name="Normal 2 2 2 2 2 2 79 12" xfId="34219"/>
    <cellStyle name="Normal 2 2 2 2 2 2 79 13" xfId="34220"/>
    <cellStyle name="Normal 2 2 2 2 2 2 79 14" xfId="34221"/>
    <cellStyle name="Normal 2 2 2 2 2 2 79 15" xfId="34222"/>
    <cellStyle name="Normal 2 2 2 2 2 2 79 16" xfId="34223"/>
    <cellStyle name="Normal 2 2 2 2 2 2 79 17" xfId="34224"/>
    <cellStyle name="Normal 2 2 2 2 2 2 79 18" xfId="34225"/>
    <cellStyle name="Normal 2 2 2 2 2 2 79 19" xfId="34226"/>
    <cellStyle name="Normal 2 2 2 2 2 2 79 2" xfId="34227"/>
    <cellStyle name="Normal 2 2 2 2 2 2 79 20" xfId="34228"/>
    <cellStyle name="Normal 2 2 2 2 2 2 79 21" xfId="34229"/>
    <cellStyle name="Normal 2 2 2 2 2 2 79 22" xfId="34230"/>
    <cellStyle name="Normal 2 2 2 2 2 2 79 3" xfId="34231"/>
    <cellStyle name="Normal 2 2 2 2 2 2 79 4" xfId="34232"/>
    <cellStyle name="Normal 2 2 2 2 2 2 79 5" xfId="34233"/>
    <cellStyle name="Normal 2 2 2 2 2 2 79 6" xfId="34234"/>
    <cellStyle name="Normal 2 2 2 2 2 2 79 7" xfId="34235"/>
    <cellStyle name="Normal 2 2 2 2 2 2 79 8" xfId="34236"/>
    <cellStyle name="Normal 2 2 2 2 2 2 79 9" xfId="34237"/>
    <cellStyle name="Normal 2 2 2 2 2 2 8" xfId="34238"/>
    <cellStyle name="Normal 2 2 2 2 2 2 8 10" xfId="34239"/>
    <cellStyle name="Normal 2 2 2 2 2 2 8 11" xfId="34240"/>
    <cellStyle name="Normal 2 2 2 2 2 2 8 12" xfId="34241"/>
    <cellStyle name="Normal 2 2 2 2 2 2 8 13" xfId="34242"/>
    <cellStyle name="Normal 2 2 2 2 2 2 8 14" xfId="34243"/>
    <cellStyle name="Normal 2 2 2 2 2 2 8 15" xfId="34244"/>
    <cellStyle name="Normal 2 2 2 2 2 2 8 16" xfId="34245"/>
    <cellStyle name="Normal 2 2 2 2 2 2 8 17" xfId="34246"/>
    <cellStyle name="Normal 2 2 2 2 2 2 8 18" xfId="34247"/>
    <cellStyle name="Normal 2 2 2 2 2 2 8 19" xfId="34248"/>
    <cellStyle name="Normal 2 2 2 2 2 2 8 2" xfId="34249"/>
    <cellStyle name="Normal 2 2 2 2 2 2 8 20" xfId="34250"/>
    <cellStyle name="Normal 2 2 2 2 2 2 8 21" xfId="34251"/>
    <cellStyle name="Normal 2 2 2 2 2 2 8 22" xfId="34252"/>
    <cellStyle name="Normal 2 2 2 2 2 2 8 3" xfId="34253"/>
    <cellStyle name="Normal 2 2 2 2 2 2 8 4" xfId="34254"/>
    <cellStyle name="Normal 2 2 2 2 2 2 8 5" xfId="34255"/>
    <cellStyle name="Normal 2 2 2 2 2 2 8 6" xfId="34256"/>
    <cellStyle name="Normal 2 2 2 2 2 2 8 7" xfId="34257"/>
    <cellStyle name="Normal 2 2 2 2 2 2 8 8" xfId="34258"/>
    <cellStyle name="Normal 2 2 2 2 2 2 8 9" xfId="34259"/>
    <cellStyle name="Normal 2 2 2 2 2 2 80" xfId="34260"/>
    <cellStyle name="Normal 2 2 2 2 2 2 80 10" xfId="34261"/>
    <cellStyle name="Normal 2 2 2 2 2 2 80 11" xfId="34262"/>
    <cellStyle name="Normal 2 2 2 2 2 2 80 12" xfId="34263"/>
    <cellStyle name="Normal 2 2 2 2 2 2 80 13" xfId="34264"/>
    <cellStyle name="Normal 2 2 2 2 2 2 80 14" xfId="34265"/>
    <cellStyle name="Normal 2 2 2 2 2 2 80 15" xfId="34266"/>
    <cellStyle name="Normal 2 2 2 2 2 2 80 16" xfId="34267"/>
    <cellStyle name="Normal 2 2 2 2 2 2 80 17" xfId="34268"/>
    <cellStyle name="Normal 2 2 2 2 2 2 80 18" xfId="34269"/>
    <cellStyle name="Normal 2 2 2 2 2 2 80 19" xfId="34270"/>
    <cellStyle name="Normal 2 2 2 2 2 2 80 2" xfId="34271"/>
    <cellStyle name="Normal 2 2 2 2 2 2 80 20" xfId="34272"/>
    <cellStyle name="Normal 2 2 2 2 2 2 80 21" xfId="34273"/>
    <cellStyle name="Normal 2 2 2 2 2 2 80 22" xfId="34274"/>
    <cellStyle name="Normal 2 2 2 2 2 2 80 3" xfId="34275"/>
    <cellStyle name="Normal 2 2 2 2 2 2 80 4" xfId="34276"/>
    <cellStyle name="Normal 2 2 2 2 2 2 80 5" xfId="34277"/>
    <cellStyle name="Normal 2 2 2 2 2 2 80 6" xfId="34278"/>
    <cellStyle name="Normal 2 2 2 2 2 2 80 7" xfId="34279"/>
    <cellStyle name="Normal 2 2 2 2 2 2 80 8" xfId="34280"/>
    <cellStyle name="Normal 2 2 2 2 2 2 80 9" xfId="34281"/>
    <cellStyle name="Normal 2 2 2 2 2 2 81" xfId="34282"/>
    <cellStyle name="Normal 2 2 2 2 2 2 81 10" xfId="34283"/>
    <cellStyle name="Normal 2 2 2 2 2 2 81 11" xfId="34284"/>
    <cellStyle name="Normal 2 2 2 2 2 2 81 12" xfId="34285"/>
    <cellStyle name="Normal 2 2 2 2 2 2 81 13" xfId="34286"/>
    <cellStyle name="Normal 2 2 2 2 2 2 81 14" xfId="34287"/>
    <cellStyle name="Normal 2 2 2 2 2 2 81 15" xfId="34288"/>
    <cellStyle name="Normal 2 2 2 2 2 2 81 16" xfId="34289"/>
    <cellStyle name="Normal 2 2 2 2 2 2 81 17" xfId="34290"/>
    <cellStyle name="Normal 2 2 2 2 2 2 81 18" xfId="34291"/>
    <cellStyle name="Normal 2 2 2 2 2 2 81 19" xfId="34292"/>
    <cellStyle name="Normal 2 2 2 2 2 2 81 2" xfId="34293"/>
    <cellStyle name="Normal 2 2 2 2 2 2 81 20" xfId="34294"/>
    <cellStyle name="Normal 2 2 2 2 2 2 81 21" xfId="34295"/>
    <cellStyle name="Normal 2 2 2 2 2 2 81 22" xfId="34296"/>
    <cellStyle name="Normal 2 2 2 2 2 2 81 3" xfId="34297"/>
    <cellStyle name="Normal 2 2 2 2 2 2 81 4" xfId="34298"/>
    <cellStyle name="Normal 2 2 2 2 2 2 81 5" xfId="34299"/>
    <cellStyle name="Normal 2 2 2 2 2 2 81 6" xfId="34300"/>
    <cellStyle name="Normal 2 2 2 2 2 2 81 7" xfId="34301"/>
    <cellStyle name="Normal 2 2 2 2 2 2 81 8" xfId="34302"/>
    <cellStyle name="Normal 2 2 2 2 2 2 81 9" xfId="34303"/>
    <cellStyle name="Normal 2 2 2 2 2 2 82" xfId="34304"/>
    <cellStyle name="Normal 2 2 2 2 2 2 82 10" xfId="34305"/>
    <cellStyle name="Normal 2 2 2 2 2 2 82 11" xfId="34306"/>
    <cellStyle name="Normal 2 2 2 2 2 2 82 12" xfId="34307"/>
    <cellStyle name="Normal 2 2 2 2 2 2 82 13" xfId="34308"/>
    <cellStyle name="Normal 2 2 2 2 2 2 82 14" xfId="34309"/>
    <cellStyle name="Normal 2 2 2 2 2 2 82 15" xfId="34310"/>
    <cellStyle name="Normal 2 2 2 2 2 2 82 16" xfId="34311"/>
    <cellStyle name="Normal 2 2 2 2 2 2 82 17" xfId="34312"/>
    <cellStyle name="Normal 2 2 2 2 2 2 82 18" xfId="34313"/>
    <cellStyle name="Normal 2 2 2 2 2 2 82 19" xfId="34314"/>
    <cellStyle name="Normal 2 2 2 2 2 2 82 2" xfId="34315"/>
    <cellStyle name="Normal 2 2 2 2 2 2 82 20" xfId="34316"/>
    <cellStyle name="Normal 2 2 2 2 2 2 82 21" xfId="34317"/>
    <cellStyle name="Normal 2 2 2 2 2 2 82 22" xfId="34318"/>
    <cellStyle name="Normal 2 2 2 2 2 2 82 3" xfId="34319"/>
    <cellStyle name="Normal 2 2 2 2 2 2 82 4" xfId="34320"/>
    <cellStyle name="Normal 2 2 2 2 2 2 82 5" xfId="34321"/>
    <cellStyle name="Normal 2 2 2 2 2 2 82 6" xfId="34322"/>
    <cellStyle name="Normal 2 2 2 2 2 2 82 7" xfId="34323"/>
    <cellStyle name="Normal 2 2 2 2 2 2 82 8" xfId="34324"/>
    <cellStyle name="Normal 2 2 2 2 2 2 82 9" xfId="34325"/>
    <cellStyle name="Normal 2 2 2 2 2 2 83" xfId="34326"/>
    <cellStyle name="Normal 2 2 2 2 2 2 83 10" xfId="34327"/>
    <cellStyle name="Normal 2 2 2 2 2 2 83 11" xfId="34328"/>
    <cellStyle name="Normal 2 2 2 2 2 2 83 12" xfId="34329"/>
    <cellStyle name="Normal 2 2 2 2 2 2 83 13" xfId="34330"/>
    <cellStyle name="Normal 2 2 2 2 2 2 83 14" xfId="34331"/>
    <cellStyle name="Normal 2 2 2 2 2 2 83 15" xfId="34332"/>
    <cellStyle name="Normal 2 2 2 2 2 2 83 16" xfId="34333"/>
    <cellStyle name="Normal 2 2 2 2 2 2 83 17" xfId="34334"/>
    <cellStyle name="Normal 2 2 2 2 2 2 83 18" xfId="34335"/>
    <cellStyle name="Normal 2 2 2 2 2 2 83 19" xfId="34336"/>
    <cellStyle name="Normal 2 2 2 2 2 2 83 2" xfId="34337"/>
    <cellStyle name="Normal 2 2 2 2 2 2 83 20" xfId="34338"/>
    <cellStyle name="Normal 2 2 2 2 2 2 83 21" xfId="34339"/>
    <cellStyle name="Normal 2 2 2 2 2 2 83 22" xfId="34340"/>
    <cellStyle name="Normal 2 2 2 2 2 2 83 3" xfId="34341"/>
    <cellStyle name="Normal 2 2 2 2 2 2 83 4" xfId="34342"/>
    <cellStyle name="Normal 2 2 2 2 2 2 83 5" xfId="34343"/>
    <cellStyle name="Normal 2 2 2 2 2 2 83 6" xfId="34344"/>
    <cellStyle name="Normal 2 2 2 2 2 2 83 7" xfId="34345"/>
    <cellStyle name="Normal 2 2 2 2 2 2 83 8" xfId="34346"/>
    <cellStyle name="Normal 2 2 2 2 2 2 83 9" xfId="34347"/>
    <cellStyle name="Normal 2 2 2 2 2 2 84" xfId="34348"/>
    <cellStyle name="Normal 2 2 2 2 2 2 84 10" xfId="34349"/>
    <cellStyle name="Normal 2 2 2 2 2 2 84 11" xfId="34350"/>
    <cellStyle name="Normal 2 2 2 2 2 2 84 12" xfId="34351"/>
    <cellStyle name="Normal 2 2 2 2 2 2 84 13" xfId="34352"/>
    <cellStyle name="Normal 2 2 2 2 2 2 84 14" xfId="34353"/>
    <cellStyle name="Normal 2 2 2 2 2 2 84 15" xfId="34354"/>
    <cellStyle name="Normal 2 2 2 2 2 2 84 16" xfId="34355"/>
    <cellStyle name="Normal 2 2 2 2 2 2 84 17" xfId="34356"/>
    <cellStyle name="Normal 2 2 2 2 2 2 84 18" xfId="34357"/>
    <cellStyle name="Normal 2 2 2 2 2 2 84 19" xfId="34358"/>
    <cellStyle name="Normal 2 2 2 2 2 2 84 2" xfId="34359"/>
    <cellStyle name="Normal 2 2 2 2 2 2 84 20" xfId="34360"/>
    <cellStyle name="Normal 2 2 2 2 2 2 84 21" xfId="34361"/>
    <cellStyle name="Normal 2 2 2 2 2 2 84 22" xfId="34362"/>
    <cellStyle name="Normal 2 2 2 2 2 2 84 3" xfId="34363"/>
    <cellStyle name="Normal 2 2 2 2 2 2 84 4" xfId="34364"/>
    <cellStyle name="Normal 2 2 2 2 2 2 84 5" xfId="34365"/>
    <cellStyle name="Normal 2 2 2 2 2 2 84 6" xfId="34366"/>
    <cellStyle name="Normal 2 2 2 2 2 2 84 7" xfId="34367"/>
    <cellStyle name="Normal 2 2 2 2 2 2 84 8" xfId="34368"/>
    <cellStyle name="Normal 2 2 2 2 2 2 84 9" xfId="34369"/>
    <cellStyle name="Normal 2 2 2 2 2 2 85" xfId="34370"/>
    <cellStyle name="Normal 2 2 2 2 2 2 85 2" xfId="34371"/>
    <cellStyle name="Normal 2 2 2 2 2 2 85 2 10" xfId="34372"/>
    <cellStyle name="Normal 2 2 2 2 2 2 85 2 11" xfId="34373"/>
    <cellStyle name="Normal 2 2 2 2 2 2 85 2 12" xfId="34374"/>
    <cellStyle name="Normal 2 2 2 2 2 2 85 2 13" xfId="34375"/>
    <cellStyle name="Normal 2 2 2 2 2 2 85 2 14" xfId="34376"/>
    <cellStyle name="Normal 2 2 2 2 2 2 85 2 15" xfId="34377"/>
    <cellStyle name="Normal 2 2 2 2 2 2 85 2 16" xfId="34378"/>
    <cellStyle name="Normal 2 2 2 2 2 2 85 2 17" xfId="34379"/>
    <cellStyle name="Normal 2 2 2 2 2 2 85 2 18" xfId="34380"/>
    <cellStyle name="Normal 2 2 2 2 2 2 85 2 19" xfId="34381"/>
    <cellStyle name="Normal 2 2 2 2 2 2 85 2 2" xfId="34382"/>
    <cellStyle name="Normal 2 2 2 2 2 2 85 2 20" xfId="34383"/>
    <cellStyle name="Normal 2 2 2 2 2 2 85 2 21" xfId="34384"/>
    <cellStyle name="Normal 2 2 2 2 2 2 85 2 22" xfId="34385"/>
    <cellStyle name="Normal 2 2 2 2 2 2 85 2 3" xfId="34386"/>
    <cellStyle name="Normal 2 2 2 2 2 2 85 2 4" xfId="34387"/>
    <cellStyle name="Normal 2 2 2 2 2 2 85 2 5" xfId="34388"/>
    <cellStyle name="Normal 2 2 2 2 2 2 85 2 6" xfId="34389"/>
    <cellStyle name="Normal 2 2 2 2 2 2 85 2 7" xfId="34390"/>
    <cellStyle name="Normal 2 2 2 2 2 2 85 2 8" xfId="34391"/>
    <cellStyle name="Normal 2 2 2 2 2 2 85 2 9" xfId="34392"/>
    <cellStyle name="Normal 2 2 2 2 2 2 85 3" xfId="34393"/>
    <cellStyle name="Normal 2 2 2 2 2 2 85 3 10" xfId="34394"/>
    <cellStyle name="Normal 2 2 2 2 2 2 85 3 11" xfId="34395"/>
    <cellStyle name="Normal 2 2 2 2 2 2 85 3 12" xfId="34396"/>
    <cellStyle name="Normal 2 2 2 2 2 2 85 3 13" xfId="34397"/>
    <cellStyle name="Normal 2 2 2 2 2 2 85 3 14" xfId="34398"/>
    <cellStyle name="Normal 2 2 2 2 2 2 85 3 15" xfId="34399"/>
    <cellStyle name="Normal 2 2 2 2 2 2 85 3 16" xfId="34400"/>
    <cellStyle name="Normal 2 2 2 2 2 2 85 3 17" xfId="34401"/>
    <cellStyle name="Normal 2 2 2 2 2 2 85 3 18" xfId="34402"/>
    <cellStyle name="Normal 2 2 2 2 2 2 85 3 19" xfId="34403"/>
    <cellStyle name="Normal 2 2 2 2 2 2 85 3 2" xfId="34404"/>
    <cellStyle name="Normal 2 2 2 2 2 2 85 3 20" xfId="34405"/>
    <cellStyle name="Normal 2 2 2 2 2 2 85 3 21" xfId="34406"/>
    <cellStyle name="Normal 2 2 2 2 2 2 85 3 22" xfId="34407"/>
    <cellStyle name="Normal 2 2 2 2 2 2 85 3 3" xfId="34408"/>
    <cellStyle name="Normal 2 2 2 2 2 2 85 3 4" xfId="34409"/>
    <cellStyle name="Normal 2 2 2 2 2 2 85 3 5" xfId="34410"/>
    <cellStyle name="Normal 2 2 2 2 2 2 85 3 6" xfId="34411"/>
    <cellStyle name="Normal 2 2 2 2 2 2 85 3 7" xfId="34412"/>
    <cellStyle name="Normal 2 2 2 2 2 2 85 3 8" xfId="34413"/>
    <cellStyle name="Normal 2 2 2 2 2 2 85 3 9" xfId="34414"/>
    <cellStyle name="Normal 2 2 2 2 2 2 86" xfId="34415"/>
    <cellStyle name="Normal 2 2 2 2 2 2 86 2" xfId="34416"/>
    <cellStyle name="Normal 2 2 2 2 2 2 87" xfId="34417"/>
    <cellStyle name="Normal 2 2 2 2 2 2 88" xfId="34418"/>
    <cellStyle name="Normal 2 2 2 2 2 2 89" xfId="34419"/>
    <cellStyle name="Normal 2 2 2 2 2 2 9" xfId="34420"/>
    <cellStyle name="Normal 2 2 2 2 2 2 9 10" xfId="34421"/>
    <cellStyle name="Normal 2 2 2 2 2 2 9 11" xfId="34422"/>
    <cellStyle name="Normal 2 2 2 2 2 2 9 12" xfId="34423"/>
    <cellStyle name="Normal 2 2 2 2 2 2 9 13" xfId="34424"/>
    <cellStyle name="Normal 2 2 2 2 2 2 9 14" xfId="34425"/>
    <cellStyle name="Normal 2 2 2 2 2 2 9 15" xfId="34426"/>
    <cellStyle name="Normal 2 2 2 2 2 2 9 16" xfId="34427"/>
    <cellStyle name="Normal 2 2 2 2 2 2 9 17" xfId="34428"/>
    <cellStyle name="Normal 2 2 2 2 2 2 9 18" xfId="34429"/>
    <cellStyle name="Normal 2 2 2 2 2 2 9 19" xfId="34430"/>
    <cellStyle name="Normal 2 2 2 2 2 2 9 2" xfId="34431"/>
    <cellStyle name="Normal 2 2 2 2 2 2 9 20" xfId="34432"/>
    <cellStyle name="Normal 2 2 2 2 2 2 9 21" xfId="34433"/>
    <cellStyle name="Normal 2 2 2 2 2 2 9 22" xfId="34434"/>
    <cellStyle name="Normal 2 2 2 2 2 2 9 3" xfId="34435"/>
    <cellStyle name="Normal 2 2 2 2 2 2 9 4" xfId="34436"/>
    <cellStyle name="Normal 2 2 2 2 2 2 9 5" xfId="34437"/>
    <cellStyle name="Normal 2 2 2 2 2 2 9 6" xfId="34438"/>
    <cellStyle name="Normal 2 2 2 2 2 2 9 7" xfId="34439"/>
    <cellStyle name="Normal 2 2 2 2 2 2 9 8" xfId="34440"/>
    <cellStyle name="Normal 2 2 2 2 2 2 9 9" xfId="34441"/>
    <cellStyle name="Normal 2 2 2 2 2 2 90" xfId="34442"/>
    <cellStyle name="Normal 2 2 2 2 2 2 91" xfId="34443"/>
    <cellStyle name="Normal 2 2 2 2 2 2 92" xfId="34444"/>
    <cellStyle name="Normal 2 2 2 2 2 2 93" xfId="34445"/>
    <cellStyle name="Normal 2 2 2 2 2 2 94" xfId="34446"/>
    <cellStyle name="Normal 2 2 2 2 2 2 95" xfId="34447"/>
    <cellStyle name="Normal 2 2 2 2 2 2 96" xfId="34448"/>
    <cellStyle name="Normal 2 2 2 2 2 2 97" xfId="34449"/>
    <cellStyle name="Normal 2 2 2 2 2 2 98" xfId="34450"/>
    <cellStyle name="Normal 2 2 2 2 2 2 99" xfId="34451"/>
    <cellStyle name="Normal 2 2 2 2 2 20" xfId="34452"/>
    <cellStyle name="Normal 2 2 2 2 2 21" xfId="34453"/>
    <cellStyle name="Normal 2 2 2 2 2 22" xfId="34454"/>
    <cellStyle name="Normal 2 2 2 2 2 23" xfId="34455"/>
    <cellStyle name="Normal 2 2 2 2 2 24" xfId="34456"/>
    <cellStyle name="Normal 2 2 2 2 2 25" xfId="34457"/>
    <cellStyle name="Normal 2 2 2 2 2 26" xfId="34458"/>
    <cellStyle name="Normal 2 2 2 2 2 27" xfId="34459"/>
    <cellStyle name="Normal 2 2 2 2 2 28" xfId="34460"/>
    <cellStyle name="Normal 2 2 2 2 2 29" xfId="34461"/>
    <cellStyle name="Normal 2 2 2 2 2 3" xfId="34462"/>
    <cellStyle name="Normal 2 2 2 2 2 30" xfId="34463"/>
    <cellStyle name="Normal 2 2 2 2 2 31" xfId="34464"/>
    <cellStyle name="Normal 2 2 2 2 2 32" xfId="34465"/>
    <cellStyle name="Normal 2 2 2 2 2 33" xfId="34466"/>
    <cellStyle name="Normal 2 2 2 2 2 34" xfId="34467"/>
    <cellStyle name="Normal 2 2 2 2 2 35" xfId="34468"/>
    <cellStyle name="Normal 2 2 2 2 2 36" xfId="34469"/>
    <cellStyle name="Normal 2 2 2 2 2 37" xfId="34470"/>
    <cellStyle name="Normal 2 2 2 2 2 38" xfId="34471"/>
    <cellStyle name="Normal 2 2 2 2 2 39" xfId="34472"/>
    <cellStyle name="Normal 2 2 2 2 2 4" xfId="34473"/>
    <cellStyle name="Normal 2 2 2 2 2 40" xfId="34474"/>
    <cellStyle name="Normal 2 2 2 2 2 40 10" xfId="34475"/>
    <cellStyle name="Normal 2 2 2 2 2 40 11" xfId="34476"/>
    <cellStyle name="Normal 2 2 2 2 2 40 12" xfId="34477"/>
    <cellStyle name="Normal 2 2 2 2 2 40 13" xfId="34478"/>
    <cellStyle name="Normal 2 2 2 2 2 40 14" xfId="34479"/>
    <cellStyle name="Normal 2 2 2 2 2 40 15" xfId="34480"/>
    <cellStyle name="Normal 2 2 2 2 2 40 16" xfId="34481"/>
    <cellStyle name="Normal 2 2 2 2 2 40 17" xfId="34482"/>
    <cellStyle name="Normal 2 2 2 2 2 40 18" xfId="34483"/>
    <cellStyle name="Normal 2 2 2 2 2 40 19" xfId="34484"/>
    <cellStyle name="Normal 2 2 2 2 2 40 2" xfId="34485"/>
    <cellStyle name="Normal 2 2 2 2 2 40 20" xfId="34486"/>
    <cellStyle name="Normal 2 2 2 2 2 40 21" xfId="34487"/>
    <cellStyle name="Normal 2 2 2 2 2 40 22" xfId="34488"/>
    <cellStyle name="Normal 2 2 2 2 2 40 23" xfId="34489"/>
    <cellStyle name="Normal 2 2 2 2 2 40 3" xfId="34490"/>
    <cellStyle name="Normal 2 2 2 2 2 40 4" xfId="34491"/>
    <cellStyle name="Normal 2 2 2 2 2 40 5" xfId="34492"/>
    <cellStyle name="Normal 2 2 2 2 2 40 6" xfId="34493"/>
    <cellStyle name="Normal 2 2 2 2 2 40 7" xfId="34494"/>
    <cellStyle name="Normal 2 2 2 2 2 40 8" xfId="34495"/>
    <cellStyle name="Normal 2 2 2 2 2 40 9" xfId="34496"/>
    <cellStyle name="Normal 2 2 2 2 2 41" xfId="34497"/>
    <cellStyle name="Normal 2 2 2 2 2 42" xfId="34498"/>
    <cellStyle name="Normal 2 2 2 2 2 43" xfId="34499"/>
    <cellStyle name="Normal 2 2 2 2 2 44" xfId="34500"/>
    <cellStyle name="Normal 2 2 2 2 2 45" xfId="34501"/>
    <cellStyle name="Normal 2 2 2 2 2 46" xfId="34502"/>
    <cellStyle name="Normal 2 2 2 2 2 47" xfId="34503"/>
    <cellStyle name="Normal 2 2 2 2 2 48" xfId="34504"/>
    <cellStyle name="Normal 2 2 2 2 2 49" xfId="34505"/>
    <cellStyle name="Normal 2 2 2 2 2 5" xfId="34506"/>
    <cellStyle name="Normal 2 2 2 2 2 50" xfId="34507"/>
    <cellStyle name="Normal 2 2 2 2 2 50 10" xfId="34508"/>
    <cellStyle name="Normal 2 2 2 2 2 50 11" xfId="34509"/>
    <cellStyle name="Normal 2 2 2 2 2 50 12" xfId="34510"/>
    <cellStyle name="Normal 2 2 2 2 2 50 13" xfId="34511"/>
    <cellStyle name="Normal 2 2 2 2 2 50 14" xfId="34512"/>
    <cellStyle name="Normal 2 2 2 2 2 50 15" xfId="34513"/>
    <cellStyle name="Normal 2 2 2 2 2 50 16" xfId="34514"/>
    <cellStyle name="Normal 2 2 2 2 2 50 17" xfId="34515"/>
    <cellStyle name="Normal 2 2 2 2 2 50 18" xfId="34516"/>
    <cellStyle name="Normal 2 2 2 2 2 50 19" xfId="34517"/>
    <cellStyle name="Normal 2 2 2 2 2 50 2" xfId="34518"/>
    <cellStyle name="Normal 2 2 2 2 2 50 2 2" xfId="34519"/>
    <cellStyle name="Normal 2 2 2 2 2 50 2 2 10" xfId="34520"/>
    <cellStyle name="Normal 2 2 2 2 2 50 2 2 11" xfId="34521"/>
    <cellStyle name="Normal 2 2 2 2 2 50 2 2 12" xfId="34522"/>
    <cellStyle name="Normal 2 2 2 2 2 50 2 2 13" xfId="34523"/>
    <cellStyle name="Normal 2 2 2 2 2 50 2 2 14" xfId="34524"/>
    <cellStyle name="Normal 2 2 2 2 2 50 2 2 15" xfId="34525"/>
    <cellStyle name="Normal 2 2 2 2 2 50 2 2 16" xfId="34526"/>
    <cellStyle name="Normal 2 2 2 2 2 50 2 2 17" xfId="34527"/>
    <cellStyle name="Normal 2 2 2 2 2 50 2 2 18" xfId="34528"/>
    <cellStyle name="Normal 2 2 2 2 2 50 2 2 19" xfId="34529"/>
    <cellStyle name="Normal 2 2 2 2 2 50 2 2 2" xfId="34530"/>
    <cellStyle name="Normal 2 2 2 2 2 50 2 2 2 2" xfId="34531"/>
    <cellStyle name="Normal 2 2 2 2 2 50 2 2 20" xfId="34532"/>
    <cellStyle name="Normal 2 2 2 2 2 50 2 2 21" xfId="34533"/>
    <cellStyle name="Normal 2 2 2 2 2 50 2 2 22" xfId="34534"/>
    <cellStyle name="Normal 2 2 2 2 2 50 2 2 23" xfId="34535"/>
    <cellStyle name="Normal 2 2 2 2 2 50 2 2 24" xfId="34536"/>
    <cellStyle name="Normal 2 2 2 2 2 50 2 2 3" xfId="34537"/>
    <cellStyle name="Normal 2 2 2 2 2 50 2 2 4" xfId="34538"/>
    <cellStyle name="Normal 2 2 2 2 2 50 2 2 5" xfId="34539"/>
    <cellStyle name="Normal 2 2 2 2 2 50 2 2 6" xfId="34540"/>
    <cellStyle name="Normal 2 2 2 2 2 50 2 2 7" xfId="34541"/>
    <cellStyle name="Normal 2 2 2 2 2 50 2 2 8" xfId="34542"/>
    <cellStyle name="Normal 2 2 2 2 2 50 2 2 9" xfId="34543"/>
    <cellStyle name="Normal 2 2 2 2 2 50 2 3" xfId="34544"/>
    <cellStyle name="Normal 2 2 2 2 2 50 2 3 10" xfId="34545"/>
    <cellStyle name="Normal 2 2 2 2 2 50 2 3 11" xfId="34546"/>
    <cellStyle name="Normal 2 2 2 2 2 50 2 3 12" xfId="34547"/>
    <cellStyle name="Normal 2 2 2 2 2 50 2 3 13" xfId="34548"/>
    <cellStyle name="Normal 2 2 2 2 2 50 2 3 14" xfId="34549"/>
    <cellStyle name="Normal 2 2 2 2 2 50 2 3 15" xfId="34550"/>
    <cellStyle name="Normal 2 2 2 2 2 50 2 3 16" xfId="34551"/>
    <cellStyle name="Normal 2 2 2 2 2 50 2 3 17" xfId="34552"/>
    <cellStyle name="Normal 2 2 2 2 2 50 2 3 18" xfId="34553"/>
    <cellStyle name="Normal 2 2 2 2 2 50 2 3 19" xfId="34554"/>
    <cellStyle name="Normal 2 2 2 2 2 50 2 3 2" xfId="34555"/>
    <cellStyle name="Normal 2 2 2 2 2 50 2 3 20" xfId="34556"/>
    <cellStyle name="Normal 2 2 2 2 2 50 2 3 21" xfId="34557"/>
    <cellStyle name="Normal 2 2 2 2 2 50 2 3 22" xfId="34558"/>
    <cellStyle name="Normal 2 2 2 2 2 50 2 3 3" xfId="34559"/>
    <cellStyle name="Normal 2 2 2 2 2 50 2 3 4" xfId="34560"/>
    <cellStyle name="Normal 2 2 2 2 2 50 2 3 5" xfId="34561"/>
    <cellStyle name="Normal 2 2 2 2 2 50 2 3 6" xfId="34562"/>
    <cellStyle name="Normal 2 2 2 2 2 50 2 3 7" xfId="34563"/>
    <cellStyle name="Normal 2 2 2 2 2 50 2 3 8" xfId="34564"/>
    <cellStyle name="Normal 2 2 2 2 2 50 2 3 9" xfId="34565"/>
    <cellStyle name="Normal 2 2 2 2 2 50 20" xfId="34566"/>
    <cellStyle name="Normal 2 2 2 2 2 50 21" xfId="34567"/>
    <cellStyle name="Normal 2 2 2 2 2 50 22" xfId="34568"/>
    <cellStyle name="Normal 2 2 2 2 2 50 23" xfId="34569"/>
    <cellStyle name="Normal 2 2 2 2 2 50 24" xfId="34570"/>
    <cellStyle name="Normal 2 2 2 2 2 50 25" xfId="34571"/>
    <cellStyle name="Normal 2 2 2 2 2 50 3" xfId="34572"/>
    <cellStyle name="Normal 2 2 2 2 2 50 3 2" xfId="34573"/>
    <cellStyle name="Normal 2 2 2 2 2 50 4" xfId="34574"/>
    <cellStyle name="Normal 2 2 2 2 2 50 5" xfId="34575"/>
    <cellStyle name="Normal 2 2 2 2 2 50 6" xfId="34576"/>
    <cellStyle name="Normal 2 2 2 2 2 50 7" xfId="34577"/>
    <cellStyle name="Normal 2 2 2 2 2 50 8" xfId="34578"/>
    <cellStyle name="Normal 2 2 2 2 2 50 9" xfId="34579"/>
    <cellStyle name="Normal 2 2 2 2 2 51" xfId="34580"/>
    <cellStyle name="Normal 2 2 2 2 2 52" xfId="34581"/>
    <cellStyle name="Normal 2 2 2 2 2 53" xfId="34582"/>
    <cellStyle name="Normal 2 2 2 2 2 54" xfId="34583"/>
    <cellStyle name="Normal 2 2 2 2 2 55" xfId="34584"/>
    <cellStyle name="Normal 2 2 2 2 2 56" xfId="34585"/>
    <cellStyle name="Normal 2 2 2 2 2 57" xfId="34586"/>
    <cellStyle name="Normal 2 2 2 2 2 58" xfId="34587"/>
    <cellStyle name="Normal 2 2 2 2 2 59" xfId="34588"/>
    <cellStyle name="Normal 2 2 2 2 2 6" xfId="34589"/>
    <cellStyle name="Normal 2 2 2 2 2 60" xfId="34590"/>
    <cellStyle name="Normal 2 2 2 2 2 61" xfId="34591"/>
    <cellStyle name="Normal 2 2 2 2 2 62" xfId="34592"/>
    <cellStyle name="Normal 2 2 2 2 2 63" xfId="34593"/>
    <cellStyle name="Normal 2 2 2 2 2 64" xfId="34594"/>
    <cellStyle name="Normal 2 2 2 2 2 65" xfId="34595"/>
    <cellStyle name="Normal 2 2 2 2 2 66" xfId="34596"/>
    <cellStyle name="Normal 2 2 2 2 2 67" xfId="34597"/>
    <cellStyle name="Normal 2 2 2 2 2 68" xfId="34598"/>
    <cellStyle name="Normal 2 2 2 2 2 69" xfId="34599"/>
    <cellStyle name="Normal 2 2 2 2 2 7" xfId="34600"/>
    <cellStyle name="Normal 2 2 2 2 2 7 10" xfId="34601"/>
    <cellStyle name="Normal 2 2 2 2 2 7 11" xfId="34602"/>
    <cellStyle name="Normal 2 2 2 2 2 7 12" xfId="34603"/>
    <cellStyle name="Normal 2 2 2 2 2 7 13" xfId="34604"/>
    <cellStyle name="Normal 2 2 2 2 2 7 14" xfId="34605"/>
    <cellStyle name="Normal 2 2 2 2 2 7 15" xfId="34606"/>
    <cellStyle name="Normal 2 2 2 2 2 7 16" xfId="34607"/>
    <cellStyle name="Normal 2 2 2 2 2 7 17" xfId="34608"/>
    <cellStyle name="Normal 2 2 2 2 2 7 18" xfId="34609"/>
    <cellStyle name="Normal 2 2 2 2 2 7 19" xfId="34610"/>
    <cellStyle name="Normal 2 2 2 2 2 7 2" xfId="34611"/>
    <cellStyle name="Normal 2 2 2 2 2 7 2 10" xfId="34612"/>
    <cellStyle name="Normal 2 2 2 2 2 7 2 11" xfId="34613"/>
    <cellStyle name="Normal 2 2 2 2 2 7 2 12" xfId="34614"/>
    <cellStyle name="Normal 2 2 2 2 2 7 2 13" xfId="34615"/>
    <cellStyle name="Normal 2 2 2 2 2 7 2 14" xfId="34616"/>
    <cellStyle name="Normal 2 2 2 2 2 7 2 15" xfId="34617"/>
    <cellStyle name="Normal 2 2 2 2 2 7 2 16" xfId="34618"/>
    <cellStyle name="Normal 2 2 2 2 2 7 2 17" xfId="34619"/>
    <cellStyle name="Normal 2 2 2 2 2 7 2 18" xfId="34620"/>
    <cellStyle name="Normal 2 2 2 2 2 7 2 19" xfId="34621"/>
    <cellStyle name="Normal 2 2 2 2 2 7 2 2" xfId="34622"/>
    <cellStyle name="Normal 2 2 2 2 2 7 2 20" xfId="34623"/>
    <cellStyle name="Normal 2 2 2 2 2 7 2 21" xfId="34624"/>
    <cellStyle name="Normal 2 2 2 2 2 7 2 22" xfId="34625"/>
    <cellStyle name="Normal 2 2 2 2 2 7 2 23" xfId="34626"/>
    <cellStyle name="Normal 2 2 2 2 2 7 2 24" xfId="34627"/>
    <cellStyle name="Normal 2 2 2 2 2 7 2 25" xfId="34628"/>
    <cellStyle name="Normal 2 2 2 2 2 7 2 26" xfId="34629"/>
    <cellStyle name="Normal 2 2 2 2 2 7 2 27" xfId="34630"/>
    <cellStyle name="Normal 2 2 2 2 2 7 2 28" xfId="34631"/>
    <cellStyle name="Normal 2 2 2 2 2 7 2 29" xfId="34632"/>
    <cellStyle name="Normal 2 2 2 2 2 7 2 3" xfId="34633"/>
    <cellStyle name="Normal 2 2 2 2 2 7 2 30" xfId="34634"/>
    <cellStyle name="Normal 2 2 2 2 2 7 2 31" xfId="34635"/>
    <cellStyle name="Normal 2 2 2 2 2 7 2 32" xfId="34636"/>
    <cellStyle name="Normal 2 2 2 2 2 7 2 33" xfId="34637"/>
    <cellStyle name="Normal 2 2 2 2 2 7 2 34" xfId="34638"/>
    <cellStyle name="Normal 2 2 2 2 2 7 2 35" xfId="34639"/>
    <cellStyle name="Normal 2 2 2 2 2 7 2 36" xfId="34640"/>
    <cellStyle name="Normal 2 2 2 2 2 7 2 37" xfId="34641"/>
    <cellStyle name="Normal 2 2 2 2 2 7 2 4" xfId="34642"/>
    <cellStyle name="Normal 2 2 2 2 2 7 2 5" xfId="34643"/>
    <cellStyle name="Normal 2 2 2 2 2 7 2 6" xfId="34644"/>
    <cellStyle name="Normal 2 2 2 2 2 7 2 7" xfId="34645"/>
    <cellStyle name="Normal 2 2 2 2 2 7 2 8" xfId="34646"/>
    <cellStyle name="Normal 2 2 2 2 2 7 2 9" xfId="34647"/>
    <cellStyle name="Normal 2 2 2 2 2 7 20" xfId="34648"/>
    <cellStyle name="Normal 2 2 2 2 2 7 21" xfId="34649"/>
    <cellStyle name="Normal 2 2 2 2 2 7 22" xfId="34650"/>
    <cellStyle name="Normal 2 2 2 2 2 7 23" xfId="34651"/>
    <cellStyle name="Normal 2 2 2 2 2 7 24" xfId="34652"/>
    <cellStyle name="Normal 2 2 2 2 2 7 25" xfId="34653"/>
    <cellStyle name="Normal 2 2 2 2 2 7 26" xfId="34654"/>
    <cellStyle name="Normal 2 2 2 2 2 7 27" xfId="34655"/>
    <cellStyle name="Normal 2 2 2 2 2 7 28" xfId="34656"/>
    <cellStyle name="Normal 2 2 2 2 2 7 29" xfId="34657"/>
    <cellStyle name="Normal 2 2 2 2 2 7 3" xfId="34658"/>
    <cellStyle name="Normal 2 2 2 2 2 7 30" xfId="34659"/>
    <cellStyle name="Normal 2 2 2 2 2 7 31" xfId="34660"/>
    <cellStyle name="Normal 2 2 2 2 2 7 32" xfId="34661"/>
    <cellStyle name="Normal 2 2 2 2 2 7 33" xfId="34662"/>
    <cellStyle name="Normal 2 2 2 2 2 7 34" xfId="34663"/>
    <cellStyle name="Normal 2 2 2 2 2 7 35" xfId="34664"/>
    <cellStyle name="Normal 2 2 2 2 2 7 36" xfId="34665"/>
    <cellStyle name="Normal 2 2 2 2 2 7 37" xfId="34666"/>
    <cellStyle name="Normal 2 2 2 2 2 7 4" xfId="34667"/>
    <cellStyle name="Normal 2 2 2 2 2 7 5" xfId="34668"/>
    <cellStyle name="Normal 2 2 2 2 2 7 6" xfId="34669"/>
    <cellStyle name="Normal 2 2 2 2 2 7 7" xfId="34670"/>
    <cellStyle name="Normal 2 2 2 2 2 7 8" xfId="34671"/>
    <cellStyle name="Normal 2 2 2 2 2 7 9" xfId="34672"/>
    <cellStyle name="Normal 2 2 2 2 2 70" xfId="34673"/>
    <cellStyle name="Normal 2 2 2 2 2 71" xfId="34674"/>
    <cellStyle name="Normal 2 2 2 2 2 72" xfId="34675"/>
    <cellStyle name="Normal 2 2 2 2 2 73" xfId="34676"/>
    <cellStyle name="Normal 2 2 2 2 2 74" xfId="34677"/>
    <cellStyle name="Normal 2 2 2 2 2 75" xfId="34678"/>
    <cellStyle name="Normal 2 2 2 2 2 76" xfId="34679"/>
    <cellStyle name="Normal 2 2 2 2 2 77" xfId="34680"/>
    <cellStyle name="Normal 2 2 2 2 2 78" xfId="34681"/>
    <cellStyle name="Normal 2 2 2 2 2 79" xfId="34682"/>
    <cellStyle name="Normal 2 2 2 2 2 8" xfId="34683"/>
    <cellStyle name="Normal 2 2 2 2 2 8 10" xfId="34684"/>
    <cellStyle name="Normal 2 2 2 2 2 8 11" xfId="34685"/>
    <cellStyle name="Normal 2 2 2 2 2 8 12" xfId="34686"/>
    <cellStyle name="Normal 2 2 2 2 2 8 13" xfId="34687"/>
    <cellStyle name="Normal 2 2 2 2 2 8 14" xfId="34688"/>
    <cellStyle name="Normal 2 2 2 2 2 8 15" xfId="34689"/>
    <cellStyle name="Normal 2 2 2 2 2 8 16" xfId="34690"/>
    <cellStyle name="Normal 2 2 2 2 2 8 17" xfId="34691"/>
    <cellStyle name="Normal 2 2 2 2 2 8 18" xfId="34692"/>
    <cellStyle name="Normal 2 2 2 2 2 8 19" xfId="34693"/>
    <cellStyle name="Normal 2 2 2 2 2 8 2" xfId="34694"/>
    <cellStyle name="Normal 2 2 2 2 2 8 20" xfId="34695"/>
    <cellStyle name="Normal 2 2 2 2 2 8 21" xfId="34696"/>
    <cellStyle name="Normal 2 2 2 2 2 8 22" xfId="34697"/>
    <cellStyle name="Normal 2 2 2 2 2 8 3" xfId="34698"/>
    <cellStyle name="Normal 2 2 2 2 2 8 4" xfId="34699"/>
    <cellStyle name="Normal 2 2 2 2 2 8 5" xfId="34700"/>
    <cellStyle name="Normal 2 2 2 2 2 8 6" xfId="34701"/>
    <cellStyle name="Normal 2 2 2 2 2 8 7" xfId="34702"/>
    <cellStyle name="Normal 2 2 2 2 2 8 8" xfId="34703"/>
    <cellStyle name="Normal 2 2 2 2 2 8 9" xfId="34704"/>
    <cellStyle name="Normal 2 2 2 2 2 80" xfId="34705"/>
    <cellStyle name="Normal 2 2 2 2 2 81" xfId="34706"/>
    <cellStyle name="Normal 2 2 2 2 2 82" xfId="34707"/>
    <cellStyle name="Normal 2 2 2 2 2 83" xfId="34708"/>
    <cellStyle name="Normal 2 2 2 2 2 84" xfId="34709"/>
    <cellStyle name="Normal 2 2 2 2 2 85" xfId="34710"/>
    <cellStyle name="Normal 2 2 2 2 2 86" xfId="34711"/>
    <cellStyle name="Normal 2 2 2 2 2 87" xfId="34712"/>
    <cellStyle name="Normal 2 2 2 2 2 88" xfId="34713"/>
    <cellStyle name="Normal 2 2 2 2 2 89" xfId="34714"/>
    <cellStyle name="Normal 2 2 2 2 2 89 10" xfId="34715"/>
    <cellStyle name="Normal 2 2 2 2 2 89 11" xfId="34716"/>
    <cellStyle name="Normal 2 2 2 2 2 89 12" xfId="34717"/>
    <cellStyle name="Normal 2 2 2 2 2 89 13" xfId="34718"/>
    <cellStyle name="Normal 2 2 2 2 2 89 14" xfId="34719"/>
    <cellStyle name="Normal 2 2 2 2 2 89 15" xfId="34720"/>
    <cellStyle name="Normal 2 2 2 2 2 89 16" xfId="34721"/>
    <cellStyle name="Normal 2 2 2 2 2 89 17" xfId="34722"/>
    <cellStyle name="Normal 2 2 2 2 2 89 18" xfId="34723"/>
    <cellStyle name="Normal 2 2 2 2 2 89 19" xfId="34724"/>
    <cellStyle name="Normal 2 2 2 2 2 89 2" xfId="34725"/>
    <cellStyle name="Normal 2 2 2 2 2 89 2 2" xfId="34726"/>
    <cellStyle name="Normal 2 2 2 2 2 89 20" xfId="34727"/>
    <cellStyle name="Normal 2 2 2 2 2 89 21" xfId="34728"/>
    <cellStyle name="Normal 2 2 2 2 2 89 22" xfId="34729"/>
    <cellStyle name="Normal 2 2 2 2 2 89 23" xfId="34730"/>
    <cellStyle name="Normal 2 2 2 2 2 89 24" xfId="34731"/>
    <cellStyle name="Normal 2 2 2 2 2 89 3" xfId="34732"/>
    <cellStyle name="Normal 2 2 2 2 2 89 4" xfId="34733"/>
    <cellStyle name="Normal 2 2 2 2 2 89 5" xfId="34734"/>
    <cellStyle name="Normal 2 2 2 2 2 89 6" xfId="34735"/>
    <cellStyle name="Normal 2 2 2 2 2 89 7" xfId="34736"/>
    <cellStyle name="Normal 2 2 2 2 2 89 8" xfId="34737"/>
    <cellStyle name="Normal 2 2 2 2 2 89 9" xfId="34738"/>
    <cellStyle name="Normal 2 2 2 2 2 9" xfId="34739"/>
    <cellStyle name="Normal 2 2 2 2 2 9 10" xfId="34740"/>
    <cellStyle name="Normal 2 2 2 2 2 9 11" xfId="34741"/>
    <cellStyle name="Normal 2 2 2 2 2 9 12" xfId="34742"/>
    <cellStyle name="Normal 2 2 2 2 2 9 13" xfId="34743"/>
    <cellStyle name="Normal 2 2 2 2 2 9 14" xfId="34744"/>
    <cellStyle name="Normal 2 2 2 2 2 9 15" xfId="34745"/>
    <cellStyle name="Normal 2 2 2 2 2 9 16" xfId="34746"/>
    <cellStyle name="Normal 2 2 2 2 2 9 17" xfId="34747"/>
    <cellStyle name="Normal 2 2 2 2 2 9 18" xfId="34748"/>
    <cellStyle name="Normal 2 2 2 2 2 9 19" xfId="34749"/>
    <cellStyle name="Normal 2 2 2 2 2 9 2" xfId="34750"/>
    <cellStyle name="Normal 2 2 2 2 2 9 20" xfId="34751"/>
    <cellStyle name="Normal 2 2 2 2 2 9 21" xfId="34752"/>
    <cellStyle name="Normal 2 2 2 2 2 9 22" xfId="34753"/>
    <cellStyle name="Normal 2 2 2 2 2 9 3" xfId="34754"/>
    <cellStyle name="Normal 2 2 2 2 2 9 4" xfId="34755"/>
    <cellStyle name="Normal 2 2 2 2 2 9 5" xfId="34756"/>
    <cellStyle name="Normal 2 2 2 2 2 9 6" xfId="34757"/>
    <cellStyle name="Normal 2 2 2 2 2 9 7" xfId="34758"/>
    <cellStyle name="Normal 2 2 2 2 2 9 8" xfId="34759"/>
    <cellStyle name="Normal 2 2 2 2 2 9 9" xfId="34760"/>
    <cellStyle name="Normal 2 2 2 2 2 90" xfId="34761"/>
    <cellStyle name="Normal 2 2 2 2 2 90 10" xfId="34762"/>
    <cellStyle name="Normal 2 2 2 2 2 90 11" xfId="34763"/>
    <cellStyle name="Normal 2 2 2 2 2 90 12" xfId="34764"/>
    <cellStyle name="Normal 2 2 2 2 2 90 13" xfId="34765"/>
    <cellStyle name="Normal 2 2 2 2 2 90 14" xfId="34766"/>
    <cellStyle name="Normal 2 2 2 2 2 90 15" xfId="34767"/>
    <cellStyle name="Normal 2 2 2 2 2 90 16" xfId="34768"/>
    <cellStyle name="Normal 2 2 2 2 2 90 17" xfId="34769"/>
    <cellStyle name="Normal 2 2 2 2 2 90 18" xfId="34770"/>
    <cellStyle name="Normal 2 2 2 2 2 90 19" xfId="34771"/>
    <cellStyle name="Normal 2 2 2 2 2 90 2" xfId="34772"/>
    <cellStyle name="Normal 2 2 2 2 2 90 20" xfId="34773"/>
    <cellStyle name="Normal 2 2 2 2 2 90 21" xfId="34774"/>
    <cellStyle name="Normal 2 2 2 2 2 90 22" xfId="34775"/>
    <cellStyle name="Normal 2 2 2 2 2 90 3" xfId="34776"/>
    <cellStyle name="Normal 2 2 2 2 2 90 4" xfId="34777"/>
    <cellStyle name="Normal 2 2 2 2 2 90 5" xfId="34778"/>
    <cellStyle name="Normal 2 2 2 2 2 90 6" xfId="34779"/>
    <cellStyle name="Normal 2 2 2 2 2 90 7" xfId="34780"/>
    <cellStyle name="Normal 2 2 2 2 2 90 8" xfId="34781"/>
    <cellStyle name="Normal 2 2 2 2 2 90 9" xfId="34782"/>
    <cellStyle name="Normal 2 2 2 2 2 91" xfId="34783"/>
    <cellStyle name="Normal 2 2 2 2 20" xfId="34784"/>
    <cellStyle name="Normal 2 2 2 2 20 10" xfId="34785"/>
    <cellStyle name="Normal 2 2 2 2 20 11" xfId="34786"/>
    <cellStyle name="Normal 2 2 2 2 20 12" xfId="34787"/>
    <cellStyle name="Normal 2 2 2 2 20 13" xfId="34788"/>
    <cellStyle name="Normal 2 2 2 2 20 14" xfId="34789"/>
    <cellStyle name="Normal 2 2 2 2 20 15" xfId="34790"/>
    <cellStyle name="Normal 2 2 2 2 20 16" xfId="34791"/>
    <cellStyle name="Normal 2 2 2 2 20 17" xfId="34792"/>
    <cellStyle name="Normal 2 2 2 2 20 18" xfId="34793"/>
    <cellStyle name="Normal 2 2 2 2 20 19" xfId="34794"/>
    <cellStyle name="Normal 2 2 2 2 20 2" xfId="34795"/>
    <cellStyle name="Normal 2 2 2 2 20 20" xfId="34796"/>
    <cellStyle name="Normal 2 2 2 2 20 21" xfId="34797"/>
    <cellStyle name="Normal 2 2 2 2 20 22" xfId="34798"/>
    <cellStyle name="Normal 2 2 2 2 20 3" xfId="34799"/>
    <cellStyle name="Normal 2 2 2 2 20 4" xfId="34800"/>
    <cellStyle name="Normal 2 2 2 2 20 5" xfId="34801"/>
    <cellStyle name="Normal 2 2 2 2 20 6" xfId="34802"/>
    <cellStyle name="Normal 2 2 2 2 20 7" xfId="34803"/>
    <cellStyle name="Normal 2 2 2 2 20 8" xfId="34804"/>
    <cellStyle name="Normal 2 2 2 2 20 9" xfId="34805"/>
    <cellStyle name="Normal 2 2 2 2 21" xfId="34806"/>
    <cellStyle name="Normal 2 2 2 2 21 10" xfId="34807"/>
    <cellStyle name="Normal 2 2 2 2 21 11" xfId="34808"/>
    <cellStyle name="Normal 2 2 2 2 21 12" xfId="34809"/>
    <cellStyle name="Normal 2 2 2 2 21 13" xfId="34810"/>
    <cellStyle name="Normal 2 2 2 2 21 14" xfId="34811"/>
    <cellStyle name="Normal 2 2 2 2 21 15" xfId="34812"/>
    <cellStyle name="Normal 2 2 2 2 21 16" xfId="34813"/>
    <cellStyle name="Normal 2 2 2 2 21 17" xfId="34814"/>
    <cellStyle name="Normal 2 2 2 2 21 18" xfId="34815"/>
    <cellStyle name="Normal 2 2 2 2 21 19" xfId="34816"/>
    <cellStyle name="Normal 2 2 2 2 21 2" xfId="34817"/>
    <cellStyle name="Normal 2 2 2 2 21 20" xfId="34818"/>
    <cellStyle name="Normal 2 2 2 2 21 21" xfId="34819"/>
    <cellStyle name="Normal 2 2 2 2 21 22" xfId="34820"/>
    <cellStyle name="Normal 2 2 2 2 21 3" xfId="34821"/>
    <cellStyle name="Normal 2 2 2 2 21 4" xfId="34822"/>
    <cellStyle name="Normal 2 2 2 2 21 5" xfId="34823"/>
    <cellStyle name="Normal 2 2 2 2 21 6" xfId="34824"/>
    <cellStyle name="Normal 2 2 2 2 21 7" xfId="34825"/>
    <cellStyle name="Normal 2 2 2 2 21 8" xfId="34826"/>
    <cellStyle name="Normal 2 2 2 2 21 9" xfId="34827"/>
    <cellStyle name="Normal 2 2 2 2 22" xfId="34828"/>
    <cellStyle name="Normal 2 2 2 2 22 10" xfId="34829"/>
    <cellStyle name="Normal 2 2 2 2 22 11" xfId="34830"/>
    <cellStyle name="Normal 2 2 2 2 22 12" xfId="34831"/>
    <cellStyle name="Normal 2 2 2 2 22 13" xfId="34832"/>
    <cellStyle name="Normal 2 2 2 2 22 14" xfId="34833"/>
    <cellStyle name="Normal 2 2 2 2 22 15" xfId="34834"/>
    <cellStyle name="Normal 2 2 2 2 22 16" xfId="34835"/>
    <cellStyle name="Normal 2 2 2 2 22 17" xfId="34836"/>
    <cellStyle name="Normal 2 2 2 2 22 18" xfId="34837"/>
    <cellStyle name="Normal 2 2 2 2 22 19" xfId="34838"/>
    <cellStyle name="Normal 2 2 2 2 22 2" xfId="34839"/>
    <cellStyle name="Normal 2 2 2 2 22 20" xfId="34840"/>
    <cellStyle name="Normal 2 2 2 2 22 21" xfId="34841"/>
    <cellStyle name="Normal 2 2 2 2 22 22" xfId="34842"/>
    <cellStyle name="Normal 2 2 2 2 22 3" xfId="34843"/>
    <cellStyle name="Normal 2 2 2 2 22 4" xfId="34844"/>
    <cellStyle name="Normal 2 2 2 2 22 5" xfId="34845"/>
    <cellStyle name="Normal 2 2 2 2 22 6" xfId="34846"/>
    <cellStyle name="Normal 2 2 2 2 22 7" xfId="34847"/>
    <cellStyle name="Normal 2 2 2 2 22 8" xfId="34848"/>
    <cellStyle name="Normal 2 2 2 2 22 9" xfId="34849"/>
    <cellStyle name="Normal 2 2 2 2 23" xfId="34850"/>
    <cellStyle name="Normal 2 2 2 2 23 10" xfId="34851"/>
    <cellStyle name="Normal 2 2 2 2 23 11" xfId="34852"/>
    <cellStyle name="Normal 2 2 2 2 23 12" xfId="34853"/>
    <cellStyle name="Normal 2 2 2 2 23 13" xfId="34854"/>
    <cellStyle name="Normal 2 2 2 2 23 14" xfId="34855"/>
    <cellStyle name="Normal 2 2 2 2 23 15" xfId="34856"/>
    <cellStyle name="Normal 2 2 2 2 23 16" xfId="34857"/>
    <cellStyle name="Normal 2 2 2 2 23 17" xfId="34858"/>
    <cellStyle name="Normal 2 2 2 2 23 18" xfId="34859"/>
    <cellStyle name="Normal 2 2 2 2 23 19" xfId="34860"/>
    <cellStyle name="Normal 2 2 2 2 23 2" xfId="34861"/>
    <cellStyle name="Normal 2 2 2 2 23 20" xfId="34862"/>
    <cellStyle name="Normal 2 2 2 2 23 21" xfId="34863"/>
    <cellStyle name="Normal 2 2 2 2 23 22" xfId="34864"/>
    <cellStyle name="Normal 2 2 2 2 23 3" xfId="34865"/>
    <cellStyle name="Normal 2 2 2 2 23 4" xfId="34866"/>
    <cellStyle name="Normal 2 2 2 2 23 5" xfId="34867"/>
    <cellStyle name="Normal 2 2 2 2 23 6" xfId="34868"/>
    <cellStyle name="Normal 2 2 2 2 23 7" xfId="34869"/>
    <cellStyle name="Normal 2 2 2 2 23 8" xfId="34870"/>
    <cellStyle name="Normal 2 2 2 2 23 9" xfId="34871"/>
    <cellStyle name="Normal 2 2 2 2 24" xfId="34872"/>
    <cellStyle name="Normal 2 2 2 2 24 10" xfId="34873"/>
    <cellStyle name="Normal 2 2 2 2 24 11" xfId="34874"/>
    <cellStyle name="Normal 2 2 2 2 24 12" xfId="34875"/>
    <cellStyle name="Normal 2 2 2 2 24 13" xfId="34876"/>
    <cellStyle name="Normal 2 2 2 2 24 14" xfId="34877"/>
    <cellStyle name="Normal 2 2 2 2 24 15" xfId="34878"/>
    <cellStyle name="Normal 2 2 2 2 24 16" xfId="34879"/>
    <cellStyle name="Normal 2 2 2 2 24 17" xfId="34880"/>
    <cellStyle name="Normal 2 2 2 2 24 18" xfId="34881"/>
    <cellStyle name="Normal 2 2 2 2 24 19" xfId="34882"/>
    <cellStyle name="Normal 2 2 2 2 24 2" xfId="34883"/>
    <cellStyle name="Normal 2 2 2 2 24 20" xfId="34884"/>
    <cellStyle name="Normal 2 2 2 2 24 21" xfId="34885"/>
    <cellStyle name="Normal 2 2 2 2 24 22" xfId="34886"/>
    <cellStyle name="Normal 2 2 2 2 24 3" xfId="34887"/>
    <cellStyle name="Normal 2 2 2 2 24 4" xfId="34888"/>
    <cellStyle name="Normal 2 2 2 2 24 5" xfId="34889"/>
    <cellStyle name="Normal 2 2 2 2 24 6" xfId="34890"/>
    <cellStyle name="Normal 2 2 2 2 24 7" xfId="34891"/>
    <cellStyle name="Normal 2 2 2 2 24 8" xfId="34892"/>
    <cellStyle name="Normal 2 2 2 2 24 9" xfId="34893"/>
    <cellStyle name="Normal 2 2 2 2 25" xfId="34894"/>
    <cellStyle name="Normal 2 2 2 2 25 10" xfId="34895"/>
    <cellStyle name="Normal 2 2 2 2 25 11" xfId="34896"/>
    <cellStyle name="Normal 2 2 2 2 25 12" xfId="34897"/>
    <cellStyle name="Normal 2 2 2 2 25 13" xfId="34898"/>
    <cellStyle name="Normal 2 2 2 2 25 14" xfId="34899"/>
    <cellStyle name="Normal 2 2 2 2 25 15" xfId="34900"/>
    <cellStyle name="Normal 2 2 2 2 25 16" xfId="34901"/>
    <cellStyle name="Normal 2 2 2 2 25 17" xfId="34902"/>
    <cellStyle name="Normal 2 2 2 2 25 18" xfId="34903"/>
    <cellStyle name="Normal 2 2 2 2 25 19" xfId="34904"/>
    <cellStyle name="Normal 2 2 2 2 25 2" xfId="34905"/>
    <cellStyle name="Normal 2 2 2 2 25 20" xfId="34906"/>
    <cellStyle name="Normal 2 2 2 2 25 21" xfId="34907"/>
    <cellStyle name="Normal 2 2 2 2 25 22" xfId="34908"/>
    <cellStyle name="Normal 2 2 2 2 25 3" xfId="34909"/>
    <cellStyle name="Normal 2 2 2 2 25 4" xfId="34910"/>
    <cellStyle name="Normal 2 2 2 2 25 5" xfId="34911"/>
    <cellStyle name="Normal 2 2 2 2 25 6" xfId="34912"/>
    <cellStyle name="Normal 2 2 2 2 25 7" xfId="34913"/>
    <cellStyle name="Normal 2 2 2 2 25 8" xfId="34914"/>
    <cellStyle name="Normal 2 2 2 2 25 9" xfId="34915"/>
    <cellStyle name="Normal 2 2 2 2 26" xfId="34916"/>
    <cellStyle name="Normal 2 2 2 2 26 10" xfId="34917"/>
    <cellStyle name="Normal 2 2 2 2 26 11" xfId="34918"/>
    <cellStyle name="Normal 2 2 2 2 26 12" xfId="34919"/>
    <cellStyle name="Normal 2 2 2 2 26 13" xfId="34920"/>
    <cellStyle name="Normal 2 2 2 2 26 14" xfId="34921"/>
    <cellStyle name="Normal 2 2 2 2 26 15" xfId="34922"/>
    <cellStyle name="Normal 2 2 2 2 26 16" xfId="34923"/>
    <cellStyle name="Normal 2 2 2 2 26 17" xfId="34924"/>
    <cellStyle name="Normal 2 2 2 2 26 18" xfId="34925"/>
    <cellStyle name="Normal 2 2 2 2 26 19" xfId="34926"/>
    <cellStyle name="Normal 2 2 2 2 26 2" xfId="34927"/>
    <cellStyle name="Normal 2 2 2 2 26 20" xfId="34928"/>
    <cellStyle name="Normal 2 2 2 2 26 21" xfId="34929"/>
    <cellStyle name="Normal 2 2 2 2 26 22" xfId="34930"/>
    <cellStyle name="Normal 2 2 2 2 26 3" xfId="34931"/>
    <cellStyle name="Normal 2 2 2 2 26 4" xfId="34932"/>
    <cellStyle name="Normal 2 2 2 2 26 5" xfId="34933"/>
    <cellStyle name="Normal 2 2 2 2 26 6" xfId="34934"/>
    <cellStyle name="Normal 2 2 2 2 26 7" xfId="34935"/>
    <cellStyle name="Normal 2 2 2 2 26 8" xfId="34936"/>
    <cellStyle name="Normal 2 2 2 2 26 9" xfId="34937"/>
    <cellStyle name="Normal 2 2 2 2 27" xfId="34938"/>
    <cellStyle name="Normal 2 2 2 2 27 10" xfId="34939"/>
    <cellStyle name="Normal 2 2 2 2 27 11" xfId="34940"/>
    <cellStyle name="Normal 2 2 2 2 27 12" xfId="34941"/>
    <cellStyle name="Normal 2 2 2 2 27 13" xfId="34942"/>
    <cellStyle name="Normal 2 2 2 2 27 14" xfId="34943"/>
    <cellStyle name="Normal 2 2 2 2 27 15" xfId="34944"/>
    <cellStyle name="Normal 2 2 2 2 27 16" xfId="34945"/>
    <cellStyle name="Normal 2 2 2 2 27 17" xfId="34946"/>
    <cellStyle name="Normal 2 2 2 2 27 18" xfId="34947"/>
    <cellStyle name="Normal 2 2 2 2 27 19" xfId="34948"/>
    <cellStyle name="Normal 2 2 2 2 27 2" xfId="34949"/>
    <cellStyle name="Normal 2 2 2 2 27 20" xfId="34950"/>
    <cellStyle name="Normal 2 2 2 2 27 21" xfId="34951"/>
    <cellStyle name="Normal 2 2 2 2 27 22" xfId="34952"/>
    <cellStyle name="Normal 2 2 2 2 27 3" xfId="34953"/>
    <cellStyle name="Normal 2 2 2 2 27 4" xfId="34954"/>
    <cellStyle name="Normal 2 2 2 2 27 5" xfId="34955"/>
    <cellStyle name="Normal 2 2 2 2 27 6" xfId="34956"/>
    <cellStyle name="Normal 2 2 2 2 27 7" xfId="34957"/>
    <cellStyle name="Normal 2 2 2 2 27 8" xfId="34958"/>
    <cellStyle name="Normal 2 2 2 2 27 9" xfId="34959"/>
    <cellStyle name="Normal 2 2 2 2 28" xfId="34960"/>
    <cellStyle name="Normal 2 2 2 2 28 10" xfId="34961"/>
    <cellStyle name="Normal 2 2 2 2 28 11" xfId="34962"/>
    <cellStyle name="Normal 2 2 2 2 28 12" xfId="34963"/>
    <cellStyle name="Normal 2 2 2 2 28 13" xfId="34964"/>
    <cellStyle name="Normal 2 2 2 2 28 14" xfId="34965"/>
    <cellStyle name="Normal 2 2 2 2 28 15" xfId="34966"/>
    <cellStyle name="Normal 2 2 2 2 28 16" xfId="34967"/>
    <cellStyle name="Normal 2 2 2 2 28 17" xfId="34968"/>
    <cellStyle name="Normal 2 2 2 2 28 18" xfId="34969"/>
    <cellStyle name="Normal 2 2 2 2 28 19" xfId="34970"/>
    <cellStyle name="Normal 2 2 2 2 28 2" xfId="34971"/>
    <cellStyle name="Normal 2 2 2 2 28 20" xfId="34972"/>
    <cellStyle name="Normal 2 2 2 2 28 21" xfId="34973"/>
    <cellStyle name="Normal 2 2 2 2 28 22" xfId="34974"/>
    <cellStyle name="Normal 2 2 2 2 28 3" xfId="34975"/>
    <cellStyle name="Normal 2 2 2 2 28 4" xfId="34976"/>
    <cellStyle name="Normal 2 2 2 2 28 5" xfId="34977"/>
    <cellStyle name="Normal 2 2 2 2 28 6" xfId="34978"/>
    <cellStyle name="Normal 2 2 2 2 28 7" xfId="34979"/>
    <cellStyle name="Normal 2 2 2 2 28 8" xfId="34980"/>
    <cellStyle name="Normal 2 2 2 2 28 9" xfId="34981"/>
    <cellStyle name="Normal 2 2 2 2 29" xfId="34982"/>
    <cellStyle name="Normal 2 2 2 2 29 10" xfId="34983"/>
    <cellStyle name="Normal 2 2 2 2 29 11" xfId="34984"/>
    <cellStyle name="Normal 2 2 2 2 29 12" xfId="34985"/>
    <cellStyle name="Normal 2 2 2 2 29 13" xfId="34986"/>
    <cellStyle name="Normal 2 2 2 2 29 14" xfId="34987"/>
    <cellStyle name="Normal 2 2 2 2 29 15" xfId="34988"/>
    <cellStyle name="Normal 2 2 2 2 29 16" xfId="34989"/>
    <cellStyle name="Normal 2 2 2 2 29 17" xfId="34990"/>
    <cellStyle name="Normal 2 2 2 2 29 18" xfId="34991"/>
    <cellStyle name="Normal 2 2 2 2 29 19" xfId="34992"/>
    <cellStyle name="Normal 2 2 2 2 29 2" xfId="34993"/>
    <cellStyle name="Normal 2 2 2 2 29 20" xfId="34994"/>
    <cellStyle name="Normal 2 2 2 2 29 21" xfId="34995"/>
    <cellStyle name="Normal 2 2 2 2 29 22" xfId="34996"/>
    <cellStyle name="Normal 2 2 2 2 29 3" xfId="34997"/>
    <cellStyle name="Normal 2 2 2 2 29 4" xfId="34998"/>
    <cellStyle name="Normal 2 2 2 2 29 5" xfId="34999"/>
    <cellStyle name="Normal 2 2 2 2 29 6" xfId="35000"/>
    <cellStyle name="Normal 2 2 2 2 29 7" xfId="35001"/>
    <cellStyle name="Normal 2 2 2 2 29 8" xfId="35002"/>
    <cellStyle name="Normal 2 2 2 2 29 9" xfId="35003"/>
    <cellStyle name="Normal 2 2 2 2 3" xfId="35004"/>
    <cellStyle name="Normal 2 2 2 2 3 10" xfId="35005"/>
    <cellStyle name="Normal 2 2 2 2 3 11" xfId="35006"/>
    <cellStyle name="Normal 2 2 2 2 3 12" xfId="35007"/>
    <cellStyle name="Normal 2 2 2 2 3 13" xfId="35008"/>
    <cellStyle name="Normal 2 2 2 2 3 14" xfId="35009"/>
    <cellStyle name="Normal 2 2 2 2 3 15" xfId="35010"/>
    <cellStyle name="Normal 2 2 2 2 3 16" xfId="35011"/>
    <cellStyle name="Normal 2 2 2 2 3 17" xfId="35012"/>
    <cellStyle name="Normal 2 2 2 2 3 18" xfId="35013"/>
    <cellStyle name="Normal 2 2 2 2 3 19" xfId="35014"/>
    <cellStyle name="Normal 2 2 2 2 3 2" xfId="35015"/>
    <cellStyle name="Normal 2 2 2 2 3 2 10" xfId="35016"/>
    <cellStyle name="Normal 2 2 2 2 3 2 10 10" xfId="35017"/>
    <cellStyle name="Normal 2 2 2 2 3 2 10 11" xfId="35018"/>
    <cellStyle name="Normal 2 2 2 2 3 2 10 12" xfId="35019"/>
    <cellStyle name="Normal 2 2 2 2 3 2 10 13" xfId="35020"/>
    <cellStyle name="Normal 2 2 2 2 3 2 10 14" xfId="35021"/>
    <cellStyle name="Normal 2 2 2 2 3 2 10 15" xfId="35022"/>
    <cellStyle name="Normal 2 2 2 2 3 2 10 16" xfId="35023"/>
    <cellStyle name="Normal 2 2 2 2 3 2 10 17" xfId="35024"/>
    <cellStyle name="Normal 2 2 2 2 3 2 10 18" xfId="35025"/>
    <cellStyle name="Normal 2 2 2 2 3 2 10 19" xfId="35026"/>
    <cellStyle name="Normal 2 2 2 2 3 2 10 2" xfId="35027"/>
    <cellStyle name="Normal 2 2 2 2 3 2 10 20" xfId="35028"/>
    <cellStyle name="Normal 2 2 2 2 3 2 10 21" xfId="35029"/>
    <cellStyle name="Normal 2 2 2 2 3 2 10 22" xfId="35030"/>
    <cellStyle name="Normal 2 2 2 2 3 2 10 3" xfId="35031"/>
    <cellStyle name="Normal 2 2 2 2 3 2 10 4" xfId="35032"/>
    <cellStyle name="Normal 2 2 2 2 3 2 10 5" xfId="35033"/>
    <cellStyle name="Normal 2 2 2 2 3 2 10 6" xfId="35034"/>
    <cellStyle name="Normal 2 2 2 2 3 2 10 7" xfId="35035"/>
    <cellStyle name="Normal 2 2 2 2 3 2 10 8" xfId="35036"/>
    <cellStyle name="Normal 2 2 2 2 3 2 10 9" xfId="35037"/>
    <cellStyle name="Normal 2 2 2 2 3 2 11" xfId="35038"/>
    <cellStyle name="Normal 2 2 2 2 3 2 11 10" xfId="35039"/>
    <cellStyle name="Normal 2 2 2 2 3 2 11 11" xfId="35040"/>
    <cellStyle name="Normal 2 2 2 2 3 2 11 12" xfId="35041"/>
    <cellStyle name="Normal 2 2 2 2 3 2 11 13" xfId="35042"/>
    <cellStyle name="Normal 2 2 2 2 3 2 11 14" xfId="35043"/>
    <cellStyle name="Normal 2 2 2 2 3 2 11 15" xfId="35044"/>
    <cellStyle name="Normal 2 2 2 2 3 2 11 16" xfId="35045"/>
    <cellStyle name="Normal 2 2 2 2 3 2 11 17" xfId="35046"/>
    <cellStyle name="Normal 2 2 2 2 3 2 11 18" xfId="35047"/>
    <cellStyle name="Normal 2 2 2 2 3 2 11 19" xfId="35048"/>
    <cellStyle name="Normal 2 2 2 2 3 2 11 2" xfId="35049"/>
    <cellStyle name="Normal 2 2 2 2 3 2 11 20" xfId="35050"/>
    <cellStyle name="Normal 2 2 2 2 3 2 11 21" xfId="35051"/>
    <cellStyle name="Normal 2 2 2 2 3 2 11 22" xfId="35052"/>
    <cellStyle name="Normal 2 2 2 2 3 2 11 3" xfId="35053"/>
    <cellStyle name="Normal 2 2 2 2 3 2 11 4" xfId="35054"/>
    <cellStyle name="Normal 2 2 2 2 3 2 11 5" xfId="35055"/>
    <cellStyle name="Normal 2 2 2 2 3 2 11 6" xfId="35056"/>
    <cellStyle name="Normal 2 2 2 2 3 2 11 7" xfId="35057"/>
    <cellStyle name="Normal 2 2 2 2 3 2 11 8" xfId="35058"/>
    <cellStyle name="Normal 2 2 2 2 3 2 11 9" xfId="35059"/>
    <cellStyle name="Normal 2 2 2 2 3 2 12" xfId="35060"/>
    <cellStyle name="Normal 2 2 2 2 3 2 12 10" xfId="35061"/>
    <cellStyle name="Normal 2 2 2 2 3 2 12 11" xfId="35062"/>
    <cellStyle name="Normal 2 2 2 2 3 2 12 12" xfId="35063"/>
    <cellStyle name="Normal 2 2 2 2 3 2 12 13" xfId="35064"/>
    <cellStyle name="Normal 2 2 2 2 3 2 12 14" xfId="35065"/>
    <cellStyle name="Normal 2 2 2 2 3 2 12 15" xfId="35066"/>
    <cellStyle name="Normal 2 2 2 2 3 2 12 16" xfId="35067"/>
    <cellStyle name="Normal 2 2 2 2 3 2 12 17" xfId="35068"/>
    <cellStyle name="Normal 2 2 2 2 3 2 12 18" xfId="35069"/>
    <cellStyle name="Normal 2 2 2 2 3 2 12 19" xfId="35070"/>
    <cellStyle name="Normal 2 2 2 2 3 2 12 2" xfId="35071"/>
    <cellStyle name="Normal 2 2 2 2 3 2 12 20" xfId="35072"/>
    <cellStyle name="Normal 2 2 2 2 3 2 12 21" xfId="35073"/>
    <cellStyle name="Normal 2 2 2 2 3 2 12 22" xfId="35074"/>
    <cellStyle name="Normal 2 2 2 2 3 2 12 3" xfId="35075"/>
    <cellStyle name="Normal 2 2 2 2 3 2 12 4" xfId="35076"/>
    <cellStyle name="Normal 2 2 2 2 3 2 12 5" xfId="35077"/>
    <cellStyle name="Normal 2 2 2 2 3 2 12 6" xfId="35078"/>
    <cellStyle name="Normal 2 2 2 2 3 2 12 7" xfId="35079"/>
    <cellStyle name="Normal 2 2 2 2 3 2 12 8" xfId="35080"/>
    <cellStyle name="Normal 2 2 2 2 3 2 12 9" xfId="35081"/>
    <cellStyle name="Normal 2 2 2 2 3 2 13" xfId="35082"/>
    <cellStyle name="Normal 2 2 2 2 3 2 13 10" xfId="35083"/>
    <cellStyle name="Normal 2 2 2 2 3 2 13 11" xfId="35084"/>
    <cellStyle name="Normal 2 2 2 2 3 2 13 12" xfId="35085"/>
    <cellStyle name="Normal 2 2 2 2 3 2 13 13" xfId="35086"/>
    <cellStyle name="Normal 2 2 2 2 3 2 13 14" xfId="35087"/>
    <cellStyle name="Normal 2 2 2 2 3 2 13 15" xfId="35088"/>
    <cellStyle name="Normal 2 2 2 2 3 2 13 16" xfId="35089"/>
    <cellStyle name="Normal 2 2 2 2 3 2 13 17" xfId="35090"/>
    <cellStyle name="Normal 2 2 2 2 3 2 13 18" xfId="35091"/>
    <cellStyle name="Normal 2 2 2 2 3 2 13 19" xfId="35092"/>
    <cellStyle name="Normal 2 2 2 2 3 2 13 2" xfId="35093"/>
    <cellStyle name="Normal 2 2 2 2 3 2 13 20" xfId="35094"/>
    <cellStyle name="Normal 2 2 2 2 3 2 13 21" xfId="35095"/>
    <cellStyle name="Normal 2 2 2 2 3 2 13 22" xfId="35096"/>
    <cellStyle name="Normal 2 2 2 2 3 2 13 3" xfId="35097"/>
    <cellStyle name="Normal 2 2 2 2 3 2 13 4" xfId="35098"/>
    <cellStyle name="Normal 2 2 2 2 3 2 13 5" xfId="35099"/>
    <cellStyle name="Normal 2 2 2 2 3 2 13 6" xfId="35100"/>
    <cellStyle name="Normal 2 2 2 2 3 2 13 7" xfId="35101"/>
    <cellStyle name="Normal 2 2 2 2 3 2 13 8" xfId="35102"/>
    <cellStyle name="Normal 2 2 2 2 3 2 13 9" xfId="35103"/>
    <cellStyle name="Normal 2 2 2 2 3 2 14" xfId="35104"/>
    <cellStyle name="Normal 2 2 2 2 3 2 14 10" xfId="35105"/>
    <cellStyle name="Normal 2 2 2 2 3 2 14 11" xfId="35106"/>
    <cellStyle name="Normal 2 2 2 2 3 2 14 12" xfId="35107"/>
    <cellStyle name="Normal 2 2 2 2 3 2 14 13" xfId="35108"/>
    <cellStyle name="Normal 2 2 2 2 3 2 14 14" xfId="35109"/>
    <cellStyle name="Normal 2 2 2 2 3 2 14 15" xfId="35110"/>
    <cellStyle name="Normal 2 2 2 2 3 2 14 16" xfId="35111"/>
    <cellStyle name="Normal 2 2 2 2 3 2 14 17" xfId="35112"/>
    <cellStyle name="Normal 2 2 2 2 3 2 14 18" xfId="35113"/>
    <cellStyle name="Normal 2 2 2 2 3 2 14 19" xfId="35114"/>
    <cellStyle name="Normal 2 2 2 2 3 2 14 2" xfId="35115"/>
    <cellStyle name="Normal 2 2 2 2 3 2 14 20" xfId="35116"/>
    <cellStyle name="Normal 2 2 2 2 3 2 14 21" xfId="35117"/>
    <cellStyle name="Normal 2 2 2 2 3 2 14 22" xfId="35118"/>
    <cellStyle name="Normal 2 2 2 2 3 2 14 3" xfId="35119"/>
    <cellStyle name="Normal 2 2 2 2 3 2 14 4" xfId="35120"/>
    <cellStyle name="Normal 2 2 2 2 3 2 14 5" xfId="35121"/>
    <cellStyle name="Normal 2 2 2 2 3 2 14 6" xfId="35122"/>
    <cellStyle name="Normal 2 2 2 2 3 2 14 7" xfId="35123"/>
    <cellStyle name="Normal 2 2 2 2 3 2 14 8" xfId="35124"/>
    <cellStyle name="Normal 2 2 2 2 3 2 14 9" xfId="35125"/>
    <cellStyle name="Normal 2 2 2 2 3 2 15" xfId="35126"/>
    <cellStyle name="Normal 2 2 2 2 3 2 15 10" xfId="35127"/>
    <cellStyle name="Normal 2 2 2 2 3 2 15 11" xfId="35128"/>
    <cellStyle name="Normal 2 2 2 2 3 2 15 12" xfId="35129"/>
    <cellStyle name="Normal 2 2 2 2 3 2 15 13" xfId="35130"/>
    <cellStyle name="Normal 2 2 2 2 3 2 15 14" xfId="35131"/>
    <cellStyle name="Normal 2 2 2 2 3 2 15 15" xfId="35132"/>
    <cellStyle name="Normal 2 2 2 2 3 2 15 16" xfId="35133"/>
    <cellStyle name="Normal 2 2 2 2 3 2 15 17" xfId="35134"/>
    <cellStyle name="Normal 2 2 2 2 3 2 15 18" xfId="35135"/>
    <cellStyle name="Normal 2 2 2 2 3 2 15 19" xfId="35136"/>
    <cellStyle name="Normal 2 2 2 2 3 2 15 2" xfId="35137"/>
    <cellStyle name="Normal 2 2 2 2 3 2 15 20" xfId="35138"/>
    <cellStyle name="Normal 2 2 2 2 3 2 15 21" xfId="35139"/>
    <cellStyle name="Normal 2 2 2 2 3 2 15 22" xfId="35140"/>
    <cellStyle name="Normal 2 2 2 2 3 2 15 3" xfId="35141"/>
    <cellStyle name="Normal 2 2 2 2 3 2 15 4" xfId="35142"/>
    <cellStyle name="Normal 2 2 2 2 3 2 15 5" xfId="35143"/>
    <cellStyle name="Normal 2 2 2 2 3 2 15 6" xfId="35144"/>
    <cellStyle name="Normal 2 2 2 2 3 2 15 7" xfId="35145"/>
    <cellStyle name="Normal 2 2 2 2 3 2 15 8" xfId="35146"/>
    <cellStyle name="Normal 2 2 2 2 3 2 15 9" xfId="35147"/>
    <cellStyle name="Normal 2 2 2 2 3 2 16" xfId="35148"/>
    <cellStyle name="Normal 2 2 2 2 3 2 16 10" xfId="35149"/>
    <cellStyle name="Normal 2 2 2 2 3 2 16 11" xfId="35150"/>
    <cellStyle name="Normal 2 2 2 2 3 2 16 12" xfId="35151"/>
    <cellStyle name="Normal 2 2 2 2 3 2 16 13" xfId="35152"/>
    <cellStyle name="Normal 2 2 2 2 3 2 16 14" xfId="35153"/>
    <cellStyle name="Normal 2 2 2 2 3 2 16 15" xfId="35154"/>
    <cellStyle name="Normal 2 2 2 2 3 2 16 16" xfId="35155"/>
    <cellStyle name="Normal 2 2 2 2 3 2 16 17" xfId="35156"/>
    <cellStyle name="Normal 2 2 2 2 3 2 16 18" xfId="35157"/>
    <cellStyle name="Normal 2 2 2 2 3 2 16 19" xfId="35158"/>
    <cellStyle name="Normal 2 2 2 2 3 2 16 2" xfId="35159"/>
    <cellStyle name="Normal 2 2 2 2 3 2 16 20" xfId="35160"/>
    <cellStyle name="Normal 2 2 2 2 3 2 16 21" xfId="35161"/>
    <cellStyle name="Normal 2 2 2 2 3 2 16 22" xfId="35162"/>
    <cellStyle name="Normal 2 2 2 2 3 2 16 3" xfId="35163"/>
    <cellStyle name="Normal 2 2 2 2 3 2 16 4" xfId="35164"/>
    <cellStyle name="Normal 2 2 2 2 3 2 16 5" xfId="35165"/>
    <cellStyle name="Normal 2 2 2 2 3 2 16 6" xfId="35166"/>
    <cellStyle name="Normal 2 2 2 2 3 2 16 7" xfId="35167"/>
    <cellStyle name="Normal 2 2 2 2 3 2 16 8" xfId="35168"/>
    <cellStyle name="Normal 2 2 2 2 3 2 16 9" xfId="35169"/>
    <cellStyle name="Normal 2 2 2 2 3 2 17" xfId="35170"/>
    <cellStyle name="Normal 2 2 2 2 3 2 17 10" xfId="35171"/>
    <cellStyle name="Normal 2 2 2 2 3 2 17 11" xfId="35172"/>
    <cellStyle name="Normal 2 2 2 2 3 2 17 12" xfId="35173"/>
    <cellStyle name="Normal 2 2 2 2 3 2 17 13" xfId="35174"/>
    <cellStyle name="Normal 2 2 2 2 3 2 17 14" xfId="35175"/>
    <cellStyle name="Normal 2 2 2 2 3 2 17 15" xfId="35176"/>
    <cellStyle name="Normal 2 2 2 2 3 2 17 16" xfId="35177"/>
    <cellStyle name="Normal 2 2 2 2 3 2 17 17" xfId="35178"/>
    <cellStyle name="Normal 2 2 2 2 3 2 17 18" xfId="35179"/>
    <cellStyle name="Normal 2 2 2 2 3 2 17 19" xfId="35180"/>
    <cellStyle name="Normal 2 2 2 2 3 2 17 2" xfId="35181"/>
    <cellStyle name="Normal 2 2 2 2 3 2 17 20" xfId="35182"/>
    <cellStyle name="Normal 2 2 2 2 3 2 17 21" xfId="35183"/>
    <cellStyle name="Normal 2 2 2 2 3 2 17 22" xfId="35184"/>
    <cellStyle name="Normal 2 2 2 2 3 2 17 3" xfId="35185"/>
    <cellStyle name="Normal 2 2 2 2 3 2 17 4" xfId="35186"/>
    <cellStyle name="Normal 2 2 2 2 3 2 17 5" xfId="35187"/>
    <cellStyle name="Normal 2 2 2 2 3 2 17 6" xfId="35188"/>
    <cellStyle name="Normal 2 2 2 2 3 2 17 7" xfId="35189"/>
    <cellStyle name="Normal 2 2 2 2 3 2 17 8" xfId="35190"/>
    <cellStyle name="Normal 2 2 2 2 3 2 17 9" xfId="35191"/>
    <cellStyle name="Normal 2 2 2 2 3 2 18" xfId="35192"/>
    <cellStyle name="Normal 2 2 2 2 3 2 18 10" xfId="35193"/>
    <cellStyle name="Normal 2 2 2 2 3 2 18 11" xfId="35194"/>
    <cellStyle name="Normal 2 2 2 2 3 2 18 12" xfId="35195"/>
    <cellStyle name="Normal 2 2 2 2 3 2 18 13" xfId="35196"/>
    <cellStyle name="Normal 2 2 2 2 3 2 18 14" xfId="35197"/>
    <cellStyle name="Normal 2 2 2 2 3 2 18 15" xfId="35198"/>
    <cellStyle name="Normal 2 2 2 2 3 2 18 16" xfId="35199"/>
    <cellStyle name="Normal 2 2 2 2 3 2 18 17" xfId="35200"/>
    <cellStyle name="Normal 2 2 2 2 3 2 18 18" xfId="35201"/>
    <cellStyle name="Normal 2 2 2 2 3 2 18 19" xfId="35202"/>
    <cellStyle name="Normal 2 2 2 2 3 2 18 2" xfId="35203"/>
    <cellStyle name="Normal 2 2 2 2 3 2 18 20" xfId="35204"/>
    <cellStyle name="Normal 2 2 2 2 3 2 18 21" xfId="35205"/>
    <cellStyle name="Normal 2 2 2 2 3 2 18 22" xfId="35206"/>
    <cellStyle name="Normal 2 2 2 2 3 2 18 3" xfId="35207"/>
    <cellStyle name="Normal 2 2 2 2 3 2 18 4" xfId="35208"/>
    <cellStyle name="Normal 2 2 2 2 3 2 18 5" xfId="35209"/>
    <cellStyle name="Normal 2 2 2 2 3 2 18 6" xfId="35210"/>
    <cellStyle name="Normal 2 2 2 2 3 2 18 7" xfId="35211"/>
    <cellStyle name="Normal 2 2 2 2 3 2 18 8" xfId="35212"/>
    <cellStyle name="Normal 2 2 2 2 3 2 18 9" xfId="35213"/>
    <cellStyle name="Normal 2 2 2 2 3 2 19" xfId="35214"/>
    <cellStyle name="Normal 2 2 2 2 3 2 19 10" xfId="35215"/>
    <cellStyle name="Normal 2 2 2 2 3 2 19 11" xfId="35216"/>
    <cellStyle name="Normal 2 2 2 2 3 2 19 12" xfId="35217"/>
    <cellStyle name="Normal 2 2 2 2 3 2 19 13" xfId="35218"/>
    <cellStyle name="Normal 2 2 2 2 3 2 19 14" xfId="35219"/>
    <cellStyle name="Normal 2 2 2 2 3 2 19 15" xfId="35220"/>
    <cellStyle name="Normal 2 2 2 2 3 2 19 16" xfId="35221"/>
    <cellStyle name="Normal 2 2 2 2 3 2 19 17" xfId="35222"/>
    <cellStyle name="Normal 2 2 2 2 3 2 19 18" xfId="35223"/>
    <cellStyle name="Normal 2 2 2 2 3 2 19 19" xfId="35224"/>
    <cellStyle name="Normal 2 2 2 2 3 2 19 2" xfId="35225"/>
    <cellStyle name="Normal 2 2 2 2 3 2 19 20" xfId="35226"/>
    <cellStyle name="Normal 2 2 2 2 3 2 19 21" xfId="35227"/>
    <cellStyle name="Normal 2 2 2 2 3 2 19 22" xfId="35228"/>
    <cellStyle name="Normal 2 2 2 2 3 2 19 3" xfId="35229"/>
    <cellStyle name="Normal 2 2 2 2 3 2 19 4" xfId="35230"/>
    <cellStyle name="Normal 2 2 2 2 3 2 19 5" xfId="35231"/>
    <cellStyle name="Normal 2 2 2 2 3 2 19 6" xfId="35232"/>
    <cellStyle name="Normal 2 2 2 2 3 2 19 7" xfId="35233"/>
    <cellStyle name="Normal 2 2 2 2 3 2 19 8" xfId="35234"/>
    <cellStyle name="Normal 2 2 2 2 3 2 19 9" xfId="35235"/>
    <cellStyle name="Normal 2 2 2 2 3 2 2" xfId="35236"/>
    <cellStyle name="Normal 2 2 2 2 3 2 2 10" xfId="35237"/>
    <cellStyle name="Normal 2 2 2 2 3 2 2 11" xfId="35238"/>
    <cellStyle name="Normal 2 2 2 2 3 2 2 12" xfId="35239"/>
    <cellStyle name="Normal 2 2 2 2 3 2 2 13" xfId="35240"/>
    <cellStyle name="Normal 2 2 2 2 3 2 2 14" xfId="35241"/>
    <cellStyle name="Normal 2 2 2 2 3 2 2 15" xfId="35242"/>
    <cellStyle name="Normal 2 2 2 2 3 2 2 16" xfId="35243"/>
    <cellStyle name="Normal 2 2 2 2 3 2 2 17" xfId="35244"/>
    <cellStyle name="Normal 2 2 2 2 3 2 2 18" xfId="35245"/>
    <cellStyle name="Normal 2 2 2 2 3 2 2 19" xfId="35246"/>
    <cellStyle name="Normal 2 2 2 2 3 2 2 2" xfId="35247"/>
    <cellStyle name="Normal 2 2 2 2 3 2 2 20" xfId="35248"/>
    <cellStyle name="Normal 2 2 2 2 3 2 2 21" xfId="35249"/>
    <cellStyle name="Normal 2 2 2 2 3 2 2 22" xfId="35250"/>
    <cellStyle name="Normal 2 2 2 2 3 2 2 3" xfId="35251"/>
    <cellStyle name="Normal 2 2 2 2 3 2 2 4" xfId="35252"/>
    <cellStyle name="Normal 2 2 2 2 3 2 2 5" xfId="35253"/>
    <cellStyle name="Normal 2 2 2 2 3 2 2 6" xfId="35254"/>
    <cellStyle name="Normal 2 2 2 2 3 2 2 7" xfId="35255"/>
    <cellStyle name="Normal 2 2 2 2 3 2 2 8" xfId="35256"/>
    <cellStyle name="Normal 2 2 2 2 3 2 2 9" xfId="35257"/>
    <cellStyle name="Normal 2 2 2 2 3 2 20" xfId="35258"/>
    <cellStyle name="Normal 2 2 2 2 3 2 21" xfId="35259"/>
    <cellStyle name="Normal 2 2 2 2 3 2 22" xfId="35260"/>
    <cellStyle name="Normal 2 2 2 2 3 2 23" xfId="35261"/>
    <cellStyle name="Normal 2 2 2 2 3 2 24" xfId="35262"/>
    <cellStyle name="Normal 2 2 2 2 3 2 25" xfId="35263"/>
    <cellStyle name="Normal 2 2 2 2 3 2 26" xfId="35264"/>
    <cellStyle name="Normal 2 2 2 2 3 2 27" xfId="35265"/>
    <cellStyle name="Normal 2 2 2 2 3 2 28" xfId="35266"/>
    <cellStyle name="Normal 2 2 2 2 3 2 29" xfId="35267"/>
    <cellStyle name="Normal 2 2 2 2 3 2 3" xfId="35268"/>
    <cellStyle name="Normal 2 2 2 2 3 2 3 10" xfId="35269"/>
    <cellStyle name="Normal 2 2 2 2 3 2 3 11" xfId="35270"/>
    <cellStyle name="Normal 2 2 2 2 3 2 3 12" xfId="35271"/>
    <cellStyle name="Normal 2 2 2 2 3 2 3 13" xfId="35272"/>
    <cellStyle name="Normal 2 2 2 2 3 2 3 14" xfId="35273"/>
    <cellStyle name="Normal 2 2 2 2 3 2 3 15" xfId="35274"/>
    <cellStyle name="Normal 2 2 2 2 3 2 3 16" xfId="35275"/>
    <cellStyle name="Normal 2 2 2 2 3 2 3 17" xfId="35276"/>
    <cellStyle name="Normal 2 2 2 2 3 2 3 18" xfId="35277"/>
    <cellStyle name="Normal 2 2 2 2 3 2 3 19" xfId="35278"/>
    <cellStyle name="Normal 2 2 2 2 3 2 3 2" xfId="35279"/>
    <cellStyle name="Normal 2 2 2 2 3 2 3 20" xfId="35280"/>
    <cellStyle name="Normal 2 2 2 2 3 2 3 21" xfId="35281"/>
    <cellStyle name="Normal 2 2 2 2 3 2 3 22" xfId="35282"/>
    <cellStyle name="Normal 2 2 2 2 3 2 3 3" xfId="35283"/>
    <cellStyle name="Normal 2 2 2 2 3 2 3 4" xfId="35284"/>
    <cellStyle name="Normal 2 2 2 2 3 2 3 5" xfId="35285"/>
    <cellStyle name="Normal 2 2 2 2 3 2 3 6" xfId="35286"/>
    <cellStyle name="Normal 2 2 2 2 3 2 3 7" xfId="35287"/>
    <cellStyle name="Normal 2 2 2 2 3 2 3 8" xfId="35288"/>
    <cellStyle name="Normal 2 2 2 2 3 2 3 9" xfId="35289"/>
    <cellStyle name="Normal 2 2 2 2 3 2 30" xfId="35290"/>
    <cellStyle name="Normal 2 2 2 2 3 2 31" xfId="35291"/>
    <cellStyle name="Normal 2 2 2 2 3 2 32" xfId="35292"/>
    <cellStyle name="Normal 2 2 2 2 3 2 33" xfId="35293"/>
    <cellStyle name="Normal 2 2 2 2 3 2 34" xfId="35294"/>
    <cellStyle name="Normal 2 2 2 2 3 2 35" xfId="35295"/>
    <cellStyle name="Normal 2 2 2 2 3 2 36" xfId="35296"/>
    <cellStyle name="Normal 2 2 2 2 3 2 37" xfId="35297"/>
    <cellStyle name="Normal 2 2 2 2 3 2 38" xfId="35298"/>
    <cellStyle name="Normal 2 2 2 2 3 2 39" xfId="35299"/>
    <cellStyle name="Normal 2 2 2 2 3 2 4" xfId="35300"/>
    <cellStyle name="Normal 2 2 2 2 3 2 4 10" xfId="35301"/>
    <cellStyle name="Normal 2 2 2 2 3 2 4 11" xfId="35302"/>
    <cellStyle name="Normal 2 2 2 2 3 2 4 12" xfId="35303"/>
    <cellStyle name="Normal 2 2 2 2 3 2 4 13" xfId="35304"/>
    <cellStyle name="Normal 2 2 2 2 3 2 4 14" xfId="35305"/>
    <cellStyle name="Normal 2 2 2 2 3 2 4 15" xfId="35306"/>
    <cellStyle name="Normal 2 2 2 2 3 2 4 16" xfId="35307"/>
    <cellStyle name="Normal 2 2 2 2 3 2 4 17" xfId="35308"/>
    <cellStyle name="Normal 2 2 2 2 3 2 4 18" xfId="35309"/>
    <cellStyle name="Normal 2 2 2 2 3 2 4 19" xfId="35310"/>
    <cellStyle name="Normal 2 2 2 2 3 2 4 2" xfId="35311"/>
    <cellStyle name="Normal 2 2 2 2 3 2 4 20" xfId="35312"/>
    <cellStyle name="Normal 2 2 2 2 3 2 4 21" xfId="35313"/>
    <cellStyle name="Normal 2 2 2 2 3 2 4 22" xfId="35314"/>
    <cellStyle name="Normal 2 2 2 2 3 2 4 3" xfId="35315"/>
    <cellStyle name="Normal 2 2 2 2 3 2 4 4" xfId="35316"/>
    <cellStyle name="Normal 2 2 2 2 3 2 4 5" xfId="35317"/>
    <cellStyle name="Normal 2 2 2 2 3 2 4 6" xfId="35318"/>
    <cellStyle name="Normal 2 2 2 2 3 2 4 7" xfId="35319"/>
    <cellStyle name="Normal 2 2 2 2 3 2 4 8" xfId="35320"/>
    <cellStyle name="Normal 2 2 2 2 3 2 4 9" xfId="35321"/>
    <cellStyle name="Normal 2 2 2 2 3 2 40" xfId="35322"/>
    <cellStyle name="Normal 2 2 2 2 3 2 5" xfId="35323"/>
    <cellStyle name="Normal 2 2 2 2 3 2 5 10" xfId="35324"/>
    <cellStyle name="Normal 2 2 2 2 3 2 5 11" xfId="35325"/>
    <cellStyle name="Normal 2 2 2 2 3 2 5 12" xfId="35326"/>
    <cellStyle name="Normal 2 2 2 2 3 2 5 13" xfId="35327"/>
    <cellStyle name="Normal 2 2 2 2 3 2 5 14" xfId="35328"/>
    <cellStyle name="Normal 2 2 2 2 3 2 5 15" xfId="35329"/>
    <cellStyle name="Normal 2 2 2 2 3 2 5 16" xfId="35330"/>
    <cellStyle name="Normal 2 2 2 2 3 2 5 17" xfId="35331"/>
    <cellStyle name="Normal 2 2 2 2 3 2 5 18" xfId="35332"/>
    <cellStyle name="Normal 2 2 2 2 3 2 5 19" xfId="35333"/>
    <cellStyle name="Normal 2 2 2 2 3 2 5 2" xfId="35334"/>
    <cellStyle name="Normal 2 2 2 2 3 2 5 20" xfId="35335"/>
    <cellStyle name="Normal 2 2 2 2 3 2 5 21" xfId="35336"/>
    <cellStyle name="Normal 2 2 2 2 3 2 5 22" xfId="35337"/>
    <cellStyle name="Normal 2 2 2 2 3 2 5 3" xfId="35338"/>
    <cellStyle name="Normal 2 2 2 2 3 2 5 4" xfId="35339"/>
    <cellStyle name="Normal 2 2 2 2 3 2 5 5" xfId="35340"/>
    <cellStyle name="Normal 2 2 2 2 3 2 5 6" xfId="35341"/>
    <cellStyle name="Normal 2 2 2 2 3 2 5 7" xfId="35342"/>
    <cellStyle name="Normal 2 2 2 2 3 2 5 8" xfId="35343"/>
    <cellStyle name="Normal 2 2 2 2 3 2 5 9" xfId="35344"/>
    <cellStyle name="Normal 2 2 2 2 3 2 6" xfId="35345"/>
    <cellStyle name="Normal 2 2 2 2 3 2 6 10" xfId="35346"/>
    <cellStyle name="Normal 2 2 2 2 3 2 6 11" xfId="35347"/>
    <cellStyle name="Normal 2 2 2 2 3 2 6 12" xfId="35348"/>
    <cellStyle name="Normal 2 2 2 2 3 2 6 13" xfId="35349"/>
    <cellStyle name="Normal 2 2 2 2 3 2 6 14" xfId="35350"/>
    <cellStyle name="Normal 2 2 2 2 3 2 6 15" xfId="35351"/>
    <cellStyle name="Normal 2 2 2 2 3 2 6 16" xfId="35352"/>
    <cellStyle name="Normal 2 2 2 2 3 2 6 17" xfId="35353"/>
    <cellStyle name="Normal 2 2 2 2 3 2 6 18" xfId="35354"/>
    <cellStyle name="Normal 2 2 2 2 3 2 6 19" xfId="35355"/>
    <cellStyle name="Normal 2 2 2 2 3 2 6 2" xfId="35356"/>
    <cellStyle name="Normal 2 2 2 2 3 2 6 20" xfId="35357"/>
    <cellStyle name="Normal 2 2 2 2 3 2 6 21" xfId="35358"/>
    <cellStyle name="Normal 2 2 2 2 3 2 6 22" xfId="35359"/>
    <cellStyle name="Normal 2 2 2 2 3 2 6 3" xfId="35360"/>
    <cellStyle name="Normal 2 2 2 2 3 2 6 4" xfId="35361"/>
    <cellStyle name="Normal 2 2 2 2 3 2 6 5" xfId="35362"/>
    <cellStyle name="Normal 2 2 2 2 3 2 6 6" xfId="35363"/>
    <cellStyle name="Normal 2 2 2 2 3 2 6 7" xfId="35364"/>
    <cellStyle name="Normal 2 2 2 2 3 2 6 8" xfId="35365"/>
    <cellStyle name="Normal 2 2 2 2 3 2 6 9" xfId="35366"/>
    <cellStyle name="Normal 2 2 2 2 3 2 7" xfId="35367"/>
    <cellStyle name="Normal 2 2 2 2 3 2 7 10" xfId="35368"/>
    <cellStyle name="Normal 2 2 2 2 3 2 7 11" xfId="35369"/>
    <cellStyle name="Normal 2 2 2 2 3 2 7 12" xfId="35370"/>
    <cellStyle name="Normal 2 2 2 2 3 2 7 13" xfId="35371"/>
    <cellStyle name="Normal 2 2 2 2 3 2 7 14" xfId="35372"/>
    <cellStyle name="Normal 2 2 2 2 3 2 7 15" xfId="35373"/>
    <cellStyle name="Normal 2 2 2 2 3 2 7 16" xfId="35374"/>
    <cellStyle name="Normal 2 2 2 2 3 2 7 17" xfId="35375"/>
    <cellStyle name="Normal 2 2 2 2 3 2 7 18" xfId="35376"/>
    <cellStyle name="Normal 2 2 2 2 3 2 7 19" xfId="35377"/>
    <cellStyle name="Normal 2 2 2 2 3 2 7 2" xfId="35378"/>
    <cellStyle name="Normal 2 2 2 2 3 2 7 20" xfId="35379"/>
    <cellStyle name="Normal 2 2 2 2 3 2 7 21" xfId="35380"/>
    <cellStyle name="Normal 2 2 2 2 3 2 7 22" xfId="35381"/>
    <cellStyle name="Normal 2 2 2 2 3 2 7 3" xfId="35382"/>
    <cellStyle name="Normal 2 2 2 2 3 2 7 4" xfId="35383"/>
    <cellStyle name="Normal 2 2 2 2 3 2 7 5" xfId="35384"/>
    <cellStyle name="Normal 2 2 2 2 3 2 7 6" xfId="35385"/>
    <cellStyle name="Normal 2 2 2 2 3 2 7 7" xfId="35386"/>
    <cellStyle name="Normal 2 2 2 2 3 2 7 8" xfId="35387"/>
    <cellStyle name="Normal 2 2 2 2 3 2 7 9" xfId="35388"/>
    <cellStyle name="Normal 2 2 2 2 3 2 8" xfId="35389"/>
    <cellStyle name="Normal 2 2 2 2 3 2 8 10" xfId="35390"/>
    <cellStyle name="Normal 2 2 2 2 3 2 8 11" xfId="35391"/>
    <cellStyle name="Normal 2 2 2 2 3 2 8 12" xfId="35392"/>
    <cellStyle name="Normal 2 2 2 2 3 2 8 13" xfId="35393"/>
    <cellStyle name="Normal 2 2 2 2 3 2 8 14" xfId="35394"/>
    <cellStyle name="Normal 2 2 2 2 3 2 8 15" xfId="35395"/>
    <cellStyle name="Normal 2 2 2 2 3 2 8 16" xfId="35396"/>
    <cellStyle name="Normal 2 2 2 2 3 2 8 17" xfId="35397"/>
    <cellStyle name="Normal 2 2 2 2 3 2 8 18" xfId="35398"/>
    <cellStyle name="Normal 2 2 2 2 3 2 8 19" xfId="35399"/>
    <cellStyle name="Normal 2 2 2 2 3 2 8 2" xfId="35400"/>
    <cellStyle name="Normal 2 2 2 2 3 2 8 20" xfId="35401"/>
    <cellStyle name="Normal 2 2 2 2 3 2 8 21" xfId="35402"/>
    <cellStyle name="Normal 2 2 2 2 3 2 8 22" xfId="35403"/>
    <cellStyle name="Normal 2 2 2 2 3 2 8 3" xfId="35404"/>
    <cellStyle name="Normal 2 2 2 2 3 2 8 4" xfId="35405"/>
    <cellStyle name="Normal 2 2 2 2 3 2 8 5" xfId="35406"/>
    <cellStyle name="Normal 2 2 2 2 3 2 8 6" xfId="35407"/>
    <cellStyle name="Normal 2 2 2 2 3 2 8 7" xfId="35408"/>
    <cellStyle name="Normal 2 2 2 2 3 2 8 8" xfId="35409"/>
    <cellStyle name="Normal 2 2 2 2 3 2 8 9" xfId="35410"/>
    <cellStyle name="Normal 2 2 2 2 3 2 9" xfId="35411"/>
    <cellStyle name="Normal 2 2 2 2 3 2 9 10" xfId="35412"/>
    <cellStyle name="Normal 2 2 2 2 3 2 9 11" xfId="35413"/>
    <cellStyle name="Normal 2 2 2 2 3 2 9 12" xfId="35414"/>
    <cellStyle name="Normal 2 2 2 2 3 2 9 13" xfId="35415"/>
    <cellStyle name="Normal 2 2 2 2 3 2 9 14" xfId="35416"/>
    <cellStyle name="Normal 2 2 2 2 3 2 9 15" xfId="35417"/>
    <cellStyle name="Normal 2 2 2 2 3 2 9 16" xfId="35418"/>
    <cellStyle name="Normal 2 2 2 2 3 2 9 17" xfId="35419"/>
    <cellStyle name="Normal 2 2 2 2 3 2 9 18" xfId="35420"/>
    <cellStyle name="Normal 2 2 2 2 3 2 9 19" xfId="35421"/>
    <cellStyle name="Normal 2 2 2 2 3 2 9 2" xfId="35422"/>
    <cellStyle name="Normal 2 2 2 2 3 2 9 20" xfId="35423"/>
    <cellStyle name="Normal 2 2 2 2 3 2 9 21" xfId="35424"/>
    <cellStyle name="Normal 2 2 2 2 3 2 9 22" xfId="35425"/>
    <cellStyle name="Normal 2 2 2 2 3 2 9 3" xfId="35426"/>
    <cellStyle name="Normal 2 2 2 2 3 2 9 4" xfId="35427"/>
    <cellStyle name="Normal 2 2 2 2 3 2 9 5" xfId="35428"/>
    <cellStyle name="Normal 2 2 2 2 3 2 9 6" xfId="35429"/>
    <cellStyle name="Normal 2 2 2 2 3 2 9 7" xfId="35430"/>
    <cellStyle name="Normal 2 2 2 2 3 2 9 8" xfId="35431"/>
    <cellStyle name="Normal 2 2 2 2 3 2 9 9" xfId="35432"/>
    <cellStyle name="Normal 2 2 2 2 3 20" xfId="35433"/>
    <cellStyle name="Normal 2 2 2 2 3 21" xfId="35434"/>
    <cellStyle name="Normal 2 2 2 2 3 22" xfId="35435"/>
    <cellStyle name="Normal 2 2 2 2 3 23" xfId="35436"/>
    <cellStyle name="Normal 2 2 2 2 3 24" xfId="35437"/>
    <cellStyle name="Normal 2 2 2 2 3 25" xfId="35438"/>
    <cellStyle name="Normal 2 2 2 2 3 26" xfId="35439"/>
    <cellStyle name="Normal 2 2 2 2 3 27" xfId="35440"/>
    <cellStyle name="Normal 2 2 2 2 3 28" xfId="35441"/>
    <cellStyle name="Normal 2 2 2 2 3 29" xfId="35442"/>
    <cellStyle name="Normal 2 2 2 2 3 3" xfId="35443"/>
    <cellStyle name="Normal 2 2 2 2 3 30" xfId="35444"/>
    <cellStyle name="Normal 2 2 2 2 3 31" xfId="35445"/>
    <cellStyle name="Normal 2 2 2 2 3 32" xfId="35446"/>
    <cellStyle name="Normal 2 2 2 2 3 33" xfId="35447"/>
    <cellStyle name="Normal 2 2 2 2 3 34" xfId="35448"/>
    <cellStyle name="Normal 2 2 2 2 3 35" xfId="35449"/>
    <cellStyle name="Normal 2 2 2 2 3 36" xfId="35450"/>
    <cellStyle name="Normal 2 2 2 2 3 37" xfId="35451"/>
    <cellStyle name="Normal 2 2 2 2 3 38" xfId="35452"/>
    <cellStyle name="Normal 2 2 2 2 3 39" xfId="35453"/>
    <cellStyle name="Normal 2 2 2 2 3 4" xfId="35454"/>
    <cellStyle name="Normal 2 2 2 2 3 40" xfId="35455"/>
    <cellStyle name="Normal 2 2 2 2 3 5" xfId="35456"/>
    <cellStyle name="Normal 2 2 2 2 3 6" xfId="35457"/>
    <cellStyle name="Normal 2 2 2 2 3 7" xfId="35458"/>
    <cellStyle name="Normal 2 2 2 2 3 8" xfId="35459"/>
    <cellStyle name="Normal 2 2 2 2 3 9" xfId="35460"/>
    <cellStyle name="Normal 2 2 2 2 30" xfId="35461"/>
    <cellStyle name="Normal 2 2 2 2 30 10" xfId="35462"/>
    <cellStyle name="Normal 2 2 2 2 30 11" xfId="35463"/>
    <cellStyle name="Normal 2 2 2 2 30 12" xfId="35464"/>
    <cellStyle name="Normal 2 2 2 2 30 13" xfId="35465"/>
    <cellStyle name="Normal 2 2 2 2 30 14" xfId="35466"/>
    <cellStyle name="Normal 2 2 2 2 30 15" xfId="35467"/>
    <cellStyle name="Normal 2 2 2 2 30 16" xfId="35468"/>
    <cellStyle name="Normal 2 2 2 2 30 17" xfId="35469"/>
    <cellStyle name="Normal 2 2 2 2 30 18" xfId="35470"/>
    <cellStyle name="Normal 2 2 2 2 30 19" xfId="35471"/>
    <cellStyle name="Normal 2 2 2 2 30 2" xfId="35472"/>
    <cellStyle name="Normal 2 2 2 2 30 20" xfId="35473"/>
    <cellStyle name="Normal 2 2 2 2 30 21" xfId="35474"/>
    <cellStyle name="Normal 2 2 2 2 30 22" xfId="35475"/>
    <cellStyle name="Normal 2 2 2 2 30 3" xfId="35476"/>
    <cellStyle name="Normal 2 2 2 2 30 4" xfId="35477"/>
    <cellStyle name="Normal 2 2 2 2 30 5" xfId="35478"/>
    <cellStyle name="Normal 2 2 2 2 30 6" xfId="35479"/>
    <cellStyle name="Normal 2 2 2 2 30 7" xfId="35480"/>
    <cellStyle name="Normal 2 2 2 2 30 8" xfId="35481"/>
    <cellStyle name="Normal 2 2 2 2 30 9" xfId="35482"/>
    <cellStyle name="Normal 2 2 2 2 31" xfId="35483"/>
    <cellStyle name="Normal 2 2 2 2 31 10" xfId="35484"/>
    <cellStyle name="Normal 2 2 2 2 31 11" xfId="35485"/>
    <cellStyle name="Normal 2 2 2 2 31 12" xfId="35486"/>
    <cellStyle name="Normal 2 2 2 2 31 13" xfId="35487"/>
    <cellStyle name="Normal 2 2 2 2 31 14" xfId="35488"/>
    <cellStyle name="Normal 2 2 2 2 31 15" xfId="35489"/>
    <cellStyle name="Normal 2 2 2 2 31 16" xfId="35490"/>
    <cellStyle name="Normal 2 2 2 2 31 17" xfId="35491"/>
    <cellStyle name="Normal 2 2 2 2 31 18" xfId="35492"/>
    <cellStyle name="Normal 2 2 2 2 31 19" xfId="35493"/>
    <cellStyle name="Normal 2 2 2 2 31 2" xfId="35494"/>
    <cellStyle name="Normal 2 2 2 2 31 20" xfId="35495"/>
    <cellStyle name="Normal 2 2 2 2 31 21" xfId="35496"/>
    <cellStyle name="Normal 2 2 2 2 31 22" xfId="35497"/>
    <cellStyle name="Normal 2 2 2 2 31 3" xfId="35498"/>
    <cellStyle name="Normal 2 2 2 2 31 4" xfId="35499"/>
    <cellStyle name="Normal 2 2 2 2 31 5" xfId="35500"/>
    <cellStyle name="Normal 2 2 2 2 31 6" xfId="35501"/>
    <cellStyle name="Normal 2 2 2 2 31 7" xfId="35502"/>
    <cellStyle name="Normal 2 2 2 2 31 8" xfId="35503"/>
    <cellStyle name="Normal 2 2 2 2 31 9" xfId="35504"/>
    <cellStyle name="Normal 2 2 2 2 32" xfId="35505"/>
    <cellStyle name="Normal 2 2 2 2 32 10" xfId="35506"/>
    <cellStyle name="Normal 2 2 2 2 32 11" xfId="35507"/>
    <cellStyle name="Normal 2 2 2 2 32 12" xfId="35508"/>
    <cellStyle name="Normal 2 2 2 2 32 13" xfId="35509"/>
    <cellStyle name="Normal 2 2 2 2 32 14" xfId="35510"/>
    <cellStyle name="Normal 2 2 2 2 32 15" xfId="35511"/>
    <cellStyle name="Normal 2 2 2 2 32 16" xfId="35512"/>
    <cellStyle name="Normal 2 2 2 2 32 17" xfId="35513"/>
    <cellStyle name="Normal 2 2 2 2 32 18" xfId="35514"/>
    <cellStyle name="Normal 2 2 2 2 32 19" xfId="35515"/>
    <cellStyle name="Normal 2 2 2 2 32 2" xfId="35516"/>
    <cellStyle name="Normal 2 2 2 2 32 20" xfId="35517"/>
    <cellStyle name="Normal 2 2 2 2 32 21" xfId="35518"/>
    <cellStyle name="Normal 2 2 2 2 32 22" xfId="35519"/>
    <cellStyle name="Normal 2 2 2 2 32 3" xfId="35520"/>
    <cellStyle name="Normal 2 2 2 2 32 4" xfId="35521"/>
    <cellStyle name="Normal 2 2 2 2 32 5" xfId="35522"/>
    <cellStyle name="Normal 2 2 2 2 32 6" xfId="35523"/>
    <cellStyle name="Normal 2 2 2 2 32 7" xfId="35524"/>
    <cellStyle name="Normal 2 2 2 2 32 8" xfId="35525"/>
    <cellStyle name="Normal 2 2 2 2 32 9" xfId="35526"/>
    <cellStyle name="Normal 2 2 2 2 33" xfId="35527"/>
    <cellStyle name="Normal 2 2 2 2 33 10" xfId="35528"/>
    <cellStyle name="Normal 2 2 2 2 33 11" xfId="35529"/>
    <cellStyle name="Normal 2 2 2 2 33 12" xfId="35530"/>
    <cellStyle name="Normal 2 2 2 2 33 13" xfId="35531"/>
    <cellStyle name="Normal 2 2 2 2 33 14" xfId="35532"/>
    <cellStyle name="Normal 2 2 2 2 33 15" xfId="35533"/>
    <cellStyle name="Normal 2 2 2 2 33 16" xfId="35534"/>
    <cellStyle name="Normal 2 2 2 2 33 17" xfId="35535"/>
    <cellStyle name="Normal 2 2 2 2 33 18" xfId="35536"/>
    <cellStyle name="Normal 2 2 2 2 33 19" xfId="35537"/>
    <cellStyle name="Normal 2 2 2 2 33 2" xfId="35538"/>
    <cellStyle name="Normal 2 2 2 2 33 20" xfId="35539"/>
    <cellStyle name="Normal 2 2 2 2 33 21" xfId="35540"/>
    <cellStyle name="Normal 2 2 2 2 33 22" xfId="35541"/>
    <cellStyle name="Normal 2 2 2 2 33 3" xfId="35542"/>
    <cellStyle name="Normal 2 2 2 2 33 4" xfId="35543"/>
    <cellStyle name="Normal 2 2 2 2 33 5" xfId="35544"/>
    <cellStyle name="Normal 2 2 2 2 33 6" xfId="35545"/>
    <cellStyle name="Normal 2 2 2 2 33 7" xfId="35546"/>
    <cellStyle name="Normal 2 2 2 2 33 8" xfId="35547"/>
    <cellStyle name="Normal 2 2 2 2 33 9" xfId="35548"/>
    <cellStyle name="Normal 2 2 2 2 34" xfId="35549"/>
    <cellStyle name="Normal 2 2 2 2 34 10" xfId="35550"/>
    <cellStyle name="Normal 2 2 2 2 34 11" xfId="35551"/>
    <cellStyle name="Normal 2 2 2 2 34 12" xfId="35552"/>
    <cellStyle name="Normal 2 2 2 2 34 13" xfId="35553"/>
    <cellStyle name="Normal 2 2 2 2 34 14" xfId="35554"/>
    <cellStyle name="Normal 2 2 2 2 34 15" xfId="35555"/>
    <cellStyle name="Normal 2 2 2 2 34 16" xfId="35556"/>
    <cellStyle name="Normal 2 2 2 2 34 17" xfId="35557"/>
    <cellStyle name="Normal 2 2 2 2 34 18" xfId="35558"/>
    <cellStyle name="Normal 2 2 2 2 34 19" xfId="35559"/>
    <cellStyle name="Normal 2 2 2 2 34 2" xfId="35560"/>
    <cellStyle name="Normal 2 2 2 2 34 20" xfId="35561"/>
    <cellStyle name="Normal 2 2 2 2 34 21" xfId="35562"/>
    <cellStyle name="Normal 2 2 2 2 34 22" xfId="35563"/>
    <cellStyle name="Normal 2 2 2 2 34 3" xfId="35564"/>
    <cellStyle name="Normal 2 2 2 2 34 4" xfId="35565"/>
    <cellStyle name="Normal 2 2 2 2 34 5" xfId="35566"/>
    <cellStyle name="Normal 2 2 2 2 34 6" xfId="35567"/>
    <cellStyle name="Normal 2 2 2 2 34 7" xfId="35568"/>
    <cellStyle name="Normal 2 2 2 2 34 8" xfId="35569"/>
    <cellStyle name="Normal 2 2 2 2 34 9" xfId="35570"/>
    <cellStyle name="Normal 2 2 2 2 35" xfId="35571"/>
    <cellStyle name="Normal 2 2 2 2 35 10" xfId="35572"/>
    <cellStyle name="Normal 2 2 2 2 35 11" xfId="35573"/>
    <cellStyle name="Normal 2 2 2 2 35 12" xfId="35574"/>
    <cellStyle name="Normal 2 2 2 2 35 13" xfId="35575"/>
    <cellStyle name="Normal 2 2 2 2 35 14" xfId="35576"/>
    <cellStyle name="Normal 2 2 2 2 35 15" xfId="35577"/>
    <cellStyle name="Normal 2 2 2 2 35 16" xfId="35578"/>
    <cellStyle name="Normal 2 2 2 2 35 17" xfId="35579"/>
    <cellStyle name="Normal 2 2 2 2 35 18" xfId="35580"/>
    <cellStyle name="Normal 2 2 2 2 35 19" xfId="35581"/>
    <cellStyle name="Normal 2 2 2 2 35 2" xfId="35582"/>
    <cellStyle name="Normal 2 2 2 2 35 20" xfId="35583"/>
    <cellStyle name="Normal 2 2 2 2 35 21" xfId="35584"/>
    <cellStyle name="Normal 2 2 2 2 35 22" xfId="35585"/>
    <cellStyle name="Normal 2 2 2 2 35 3" xfId="35586"/>
    <cellStyle name="Normal 2 2 2 2 35 4" xfId="35587"/>
    <cellStyle name="Normal 2 2 2 2 35 5" xfId="35588"/>
    <cellStyle name="Normal 2 2 2 2 35 6" xfId="35589"/>
    <cellStyle name="Normal 2 2 2 2 35 7" xfId="35590"/>
    <cellStyle name="Normal 2 2 2 2 35 8" xfId="35591"/>
    <cellStyle name="Normal 2 2 2 2 35 9" xfId="35592"/>
    <cellStyle name="Normal 2 2 2 2 36" xfId="35593"/>
    <cellStyle name="Normal 2 2 2 2 36 10" xfId="35594"/>
    <cellStyle name="Normal 2 2 2 2 36 11" xfId="35595"/>
    <cellStyle name="Normal 2 2 2 2 36 12" xfId="35596"/>
    <cellStyle name="Normal 2 2 2 2 36 13" xfId="35597"/>
    <cellStyle name="Normal 2 2 2 2 36 14" xfId="35598"/>
    <cellStyle name="Normal 2 2 2 2 36 15" xfId="35599"/>
    <cellStyle name="Normal 2 2 2 2 36 16" xfId="35600"/>
    <cellStyle name="Normal 2 2 2 2 36 17" xfId="35601"/>
    <cellStyle name="Normal 2 2 2 2 36 18" xfId="35602"/>
    <cellStyle name="Normal 2 2 2 2 36 19" xfId="35603"/>
    <cellStyle name="Normal 2 2 2 2 36 2" xfId="35604"/>
    <cellStyle name="Normal 2 2 2 2 36 20" xfId="35605"/>
    <cellStyle name="Normal 2 2 2 2 36 21" xfId="35606"/>
    <cellStyle name="Normal 2 2 2 2 36 22" xfId="35607"/>
    <cellStyle name="Normal 2 2 2 2 36 3" xfId="35608"/>
    <cellStyle name="Normal 2 2 2 2 36 4" xfId="35609"/>
    <cellStyle name="Normal 2 2 2 2 36 5" xfId="35610"/>
    <cellStyle name="Normal 2 2 2 2 36 6" xfId="35611"/>
    <cellStyle name="Normal 2 2 2 2 36 7" xfId="35612"/>
    <cellStyle name="Normal 2 2 2 2 36 8" xfId="35613"/>
    <cellStyle name="Normal 2 2 2 2 36 9" xfId="35614"/>
    <cellStyle name="Normal 2 2 2 2 37" xfId="35615"/>
    <cellStyle name="Normal 2 2 2 2 37 10" xfId="35616"/>
    <cellStyle name="Normal 2 2 2 2 37 11" xfId="35617"/>
    <cellStyle name="Normal 2 2 2 2 37 12" xfId="35618"/>
    <cellStyle name="Normal 2 2 2 2 37 13" xfId="35619"/>
    <cellStyle name="Normal 2 2 2 2 37 14" xfId="35620"/>
    <cellStyle name="Normal 2 2 2 2 37 15" xfId="35621"/>
    <cellStyle name="Normal 2 2 2 2 37 16" xfId="35622"/>
    <cellStyle name="Normal 2 2 2 2 37 17" xfId="35623"/>
    <cellStyle name="Normal 2 2 2 2 37 18" xfId="35624"/>
    <cellStyle name="Normal 2 2 2 2 37 19" xfId="35625"/>
    <cellStyle name="Normal 2 2 2 2 37 2" xfId="35626"/>
    <cellStyle name="Normal 2 2 2 2 37 20" xfId="35627"/>
    <cellStyle name="Normal 2 2 2 2 37 21" xfId="35628"/>
    <cellStyle name="Normal 2 2 2 2 37 22" xfId="35629"/>
    <cellStyle name="Normal 2 2 2 2 37 3" xfId="35630"/>
    <cellStyle name="Normal 2 2 2 2 37 4" xfId="35631"/>
    <cellStyle name="Normal 2 2 2 2 37 5" xfId="35632"/>
    <cellStyle name="Normal 2 2 2 2 37 6" xfId="35633"/>
    <cellStyle name="Normal 2 2 2 2 37 7" xfId="35634"/>
    <cellStyle name="Normal 2 2 2 2 37 8" xfId="35635"/>
    <cellStyle name="Normal 2 2 2 2 37 9" xfId="35636"/>
    <cellStyle name="Normal 2 2 2 2 38" xfId="35637"/>
    <cellStyle name="Normal 2 2 2 2 38 10" xfId="35638"/>
    <cellStyle name="Normal 2 2 2 2 38 11" xfId="35639"/>
    <cellStyle name="Normal 2 2 2 2 38 12" xfId="35640"/>
    <cellStyle name="Normal 2 2 2 2 38 13" xfId="35641"/>
    <cellStyle name="Normal 2 2 2 2 38 14" xfId="35642"/>
    <cellStyle name="Normal 2 2 2 2 38 15" xfId="35643"/>
    <cellStyle name="Normal 2 2 2 2 38 16" xfId="35644"/>
    <cellStyle name="Normal 2 2 2 2 38 17" xfId="35645"/>
    <cellStyle name="Normal 2 2 2 2 38 18" xfId="35646"/>
    <cellStyle name="Normal 2 2 2 2 38 19" xfId="35647"/>
    <cellStyle name="Normal 2 2 2 2 38 2" xfId="35648"/>
    <cellStyle name="Normal 2 2 2 2 38 20" xfId="35649"/>
    <cellStyle name="Normal 2 2 2 2 38 21" xfId="35650"/>
    <cellStyle name="Normal 2 2 2 2 38 22" xfId="35651"/>
    <cellStyle name="Normal 2 2 2 2 38 3" xfId="35652"/>
    <cellStyle name="Normal 2 2 2 2 38 4" xfId="35653"/>
    <cellStyle name="Normal 2 2 2 2 38 5" xfId="35654"/>
    <cellStyle name="Normal 2 2 2 2 38 6" xfId="35655"/>
    <cellStyle name="Normal 2 2 2 2 38 7" xfId="35656"/>
    <cellStyle name="Normal 2 2 2 2 38 8" xfId="35657"/>
    <cellStyle name="Normal 2 2 2 2 38 9" xfId="35658"/>
    <cellStyle name="Normal 2 2 2 2 39" xfId="35659"/>
    <cellStyle name="Normal 2 2 2 2 39 10" xfId="35660"/>
    <cellStyle name="Normal 2 2 2 2 39 11" xfId="35661"/>
    <cellStyle name="Normal 2 2 2 2 39 12" xfId="35662"/>
    <cellStyle name="Normal 2 2 2 2 39 13" xfId="35663"/>
    <cellStyle name="Normal 2 2 2 2 39 14" xfId="35664"/>
    <cellStyle name="Normal 2 2 2 2 39 15" xfId="35665"/>
    <cellStyle name="Normal 2 2 2 2 39 16" xfId="35666"/>
    <cellStyle name="Normal 2 2 2 2 39 17" xfId="35667"/>
    <cellStyle name="Normal 2 2 2 2 39 18" xfId="35668"/>
    <cellStyle name="Normal 2 2 2 2 39 19" xfId="35669"/>
    <cellStyle name="Normal 2 2 2 2 39 2" xfId="35670"/>
    <cellStyle name="Normal 2 2 2 2 39 20" xfId="35671"/>
    <cellStyle name="Normal 2 2 2 2 39 21" xfId="35672"/>
    <cellStyle name="Normal 2 2 2 2 39 22" xfId="35673"/>
    <cellStyle name="Normal 2 2 2 2 39 3" xfId="35674"/>
    <cellStyle name="Normal 2 2 2 2 39 4" xfId="35675"/>
    <cellStyle name="Normal 2 2 2 2 39 5" xfId="35676"/>
    <cellStyle name="Normal 2 2 2 2 39 6" xfId="35677"/>
    <cellStyle name="Normal 2 2 2 2 39 7" xfId="35678"/>
    <cellStyle name="Normal 2 2 2 2 39 8" xfId="35679"/>
    <cellStyle name="Normal 2 2 2 2 39 9" xfId="35680"/>
    <cellStyle name="Normal 2 2 2 2 4" xfId="35681"/>
    <cellStyle name="Normal 2 2 2 2 4 10" xfId="35682"/>
    <cellStyle name="Normal 2 2 2 2 4 11" xfId="35683"/>
    <cellStyle name="Normal 2 2 2 2 4 12" xfId="35684"/>
    <cellStyle name="Normal 2 2 2 2 4 13" xfId="35685"/>
    <cellStyle name="Normal 2 2 2 2 4 14" xfId="35686"/>
    <cellStyle name="Normal 2 2 2 2 4 15" xfId="35687"/>
    <cellStyle name="Normal 2 2 2 2 4 16" xfId="35688"/>
    <cellStyle name="Normal 2 2 2 2 4 17" xfId="35689"/>
    <cellStyle name="Normal 2 2 2 2 4 18" xfId="35690"/>
    <cellStyle name="Normal 2 2 2 2 4 19" xfId="35691"/>
    <cellStyle name="Normal 2 2 2 2 4 2" xfId="35692"/>
    <cellStyle name="Normal 2 2 2 2 4 20" xfId="35693"/>
    <cellStyle name="Normal 2 2 2 2 4 21" xfId="35694"/>
    <cellStyle name="Normal 2 2 2 2 4 22" xfId="35695"/>
    <cellStyle name="Normal 2 2 2 2 4 3" xfId="35696"/>
    <cellStyle name="Normal 2 2 2 2 4 4" xfId="35697"/>
    <cellStyle name="Normal 2 2 2 2 4 5" xfId="35698"/>
    <cellStyle name="Normal 2 2 2 2 4 6" xfId="35699"/>
    <cellStyle name="Normal 2 2 2 2 4 7" xfId="35700"/>
    <cellStyle name="Normal 2 2 2 2 4 8" xfId="35701"/>
    <cellStyle name="Normal 2 2 2 2 4 9" xfId="35702"/>
    <cellStyle name="Normal 2 2 2 2 40" xfId="35703"/>
    <cellStyle name="Normal 2 2 2 2 40 2" xfId="35704"/>
    <cellStyle name="Normal 2 2 2 2 40 2 10" xfId="35705"/>
    <cellStyle name="Normal 2 2 2 2 40 2 11" xfId="35706"/>
    <cellStyle name="Normal 2 2 2 2 40 2 12" xfId="35707"/>
    <cellStyle name="Normal 2 2 2 2 40 2 13" xfId="35708"/>
    <cellStyle name="Normal 2 2 2 2 40 2 14" xfId="35709"/>
    <cellStyle name="Normal 2 2 2 2 40 2 15" xfId="35710"/>
    <cellStyle name="Normal 2 2 2 2 40 2 16" xfId="35711"/>
    <cellStyle name="Normal 2 2 2 2 40 2 17" xfId="35712"/>
    <cellStyle name="Normal 2 2 2 2 40 2 18" xfId="35713"/>
    <cellStyle name="Normal 2 2 2 2 40 2 19" xfId="35714"/>
    <cellStyle name="Normal 2 2 2 2 40 2 2" xfId="35715"/>
    <cellStyle name="Normal 2 2 2 2 40 2 20" xfId="35716"/>
    <cellStyle name="Normal 2 2 2 2 40 2 21" xfId="35717"/>
    <cellStyle name="Normal 2 2 2 2 40 2 22" xfId="35718"/>
    <cellStyle name="Normal 2 2 2 2 40 2 3" xfId="35719"/>
    <cellStyle name="Normal 2 2 2 2 40 2 4" xfId="35720"/>
    <cellStyle name="Normal 2 2 2 2 40 2 5" xfId="35721"/>
    <cellStyle name="Normal 2 2 2 2 40 2 6" xfId="35722"/>
    <cellStyle name="Normal 2 2 2 2 40 2 7" xfId="35723"/>
    <cellStyle name="Normal 2 2 2 2 40 2 8" xfId="35724"/>
    <cellStyle name="Normal 2 2 2 2 40 2 9" xfId="35725"/>
    <cellStyle name="Normal 2 2 2 2 41" xfId="35726"/>
    <cellStyle name="Normal 2 2 2 2 41 10" xfId="35727"/>
    <cellStyle name="Normal 2 2 2 2 41 11" xfId="35728"/>
    <cellStyle name="Normal 2 2 2 2 41 12" xfId="35729"/>
    <cellStyle name="Normal 2 2 2 2 41 13" xfId="35730"/>
    <cellStyle name="Normal 2 2 2 2 41 14" xfId="35731"/>
    <cellStyle name="Normal 2 2 2 2 41 15" xfId="35732"/>
    <cellStyle name="Normal 2 2 2 2 41 16" xfId="35733"/>
    <cellStyle name="Normal 2 2 2 2 41 17" xfId="35734"/>
    <cellStyle name="Normal 2 2 2 2 41 18" xfId="35735"/>
    <cellStyle name="Normal 2 2 2 2 41 19" xfId="35736"/>
    <cellStyle name="Normal 2 2 2 2 41 2" xfId="35737"/>
    <cellStyle name="Normal 2 2 2 2 41 20" xfId="35738"/>
    <cellStyle name="Normal 2 2 2 2 41 21" xfId="35739"/>
    <cellStyle name="Normal 2 2 2 2 41 22" xfId="35740"/>
    <cellStyle name="Normal 2 2 2 2 41 3" xfId="35741"/>
    <cellStyle name="Normal 2 2 2 2 41 4" xfId="35742"/>
    <cellStyle name="Normal 2 2 2 2 41 5" xfId="35743"/>
    <cellStyle name="Normal 2 2 2 2 41 6" xfId="35744"/>
    <cellStyle name="Normal 2 2 2 2 41 7" xfId="35745"/>
    <cellStyle name="Normal 2 2 2 2 41 8" xfId="35746"/>
    <cellStyle name="Normal 2 2 2 2 41 9" xfId="35747"/>
    <cellStyle name="Normal 2 2 2 2 42" xfId="35748"/>
    <cellStyle name="Normal 2 2 2 2 42 10" xfId="35749"/>
    <cellStyle name="Normal 2 2 2 2 42 11" xfId="35750"/>
    <cellStyle name="Normal 2 2 2 2 42 12" xfId="35751"/>
    <cellStyle name="Normal 2 2 2 2 42 13" xfId="35752"/>
    <cellStyle name="Normal 2 2 2 2 42 14" xfId="35753"/>
    <cellStyle name="Normal 2 2 2 2 42 15" xfId="35754"/>
    <cellStyle name="Normal 2 2 2 2 42 16" xfId="35755"/>
    <cellStyle name="Normal 2 2 2 2 42 17" xfId="35756"/>
    <cellStyle name="Normal 2 2 2 2 42 18" xfId="35757"/>
    <cellStyle name="Normal 2 2 2 2 42 19" xfId="35758"/>
    <cellStyle name="Normal 2 2 2 2 42 2" xfId="35759"/>
    <cellStyle name="Normal 2 2 2 2 42 20" xfId="35760"/>
    <cellStyle name="Normal 2 2 2 2 42 21" xfId="35761"/>
    <cellStyle name="Normal 2 2 2 2 42 22" xfId="35762"/>
    <cellStyle name="Normal 2 2 2 2 42 3" xfId="35763"/>
    <cellStyle name="Normal 2 2 2 2 42 4" xfId="35764"/>
    <cellStyle name="Normal 2 2 2 2 42 5" xfId="35765"/>
    <cellStyle name="Normal 2 2 2 2 42 6" xfId="35766"/>
    <cellStyle name="Normal 2 2 2 2 42 7" xfId="35767"/>
    <cellStyle name="Normal 2 2 2 2 42 8" xfId="35768"/>
    <cellStyle name="Normal 2 2 2 2 42 9" xfId="35769"/>
    <cellStyle name="Normal 2 2 2 2 43" xfId="35770"/>
    <cellStyle name="Normal 2 2 2 2 43 10" xfId="35771"/>
    <cellStyle name="Normal 2 2 2 2 43 11" xfId="35772"/>
    <cellStyle name="Normal 2 2 2 2 43 12" xfId="35773"/>
    <cellStyle name="Normal 2 2 2 2 43 13" xfId="35774"/>
    <cellStyle name="Normal 2 2 2 2 43 14" xfId="35775"/>
    <cellStyle name="Normal 2 2 2 2 43 15" xfId="35776"/>
    <cellStyle name="Normal 2 2 2 2 43 16" xfId="35777"/>
    <cellStyle name="Normal 2 2 2 2 43 17" xfId="35778"/>
    <cellStyle name="Normal 2 2 2 2 43 18" xfId="35779"/>
    <cellStyle name="Normal 2 2 2 2 43 19" xfId="35780"/>
    <cellStyle name="Normal 2 2 2 2 43 2" xfId="35781"/>
    <cellStyle name="Normal 2 2 2 2 43 20" xfId="35782"/>
    <cellStyle name="Normal 2 2 2 2 43 21" xfId="35783"/>
    <cellStyle name="Normal 2 2 2 2 43 22" xfId="35784"/>
    <cellStyle name="Normal 2 2 2 2 43 3" xfId="35785"/>
    <cellStyle name="Normal 2 2 2 2 43 4" xfId="35786"/>
    <cellStyle name="Normal 2 2 2 2 43 5" xfId="35787"/>
    <cellStyle name="Normal 2 2 2 2 43 6" xfId="35788"/>
    <cellStyle name="Normal 2 2 2 2 43 7" xfId="35789"/>
    <cellStyle name="Normal 2 2 2 2 43 8" xfId="35790"/>
    <cellStyle name="Normal 2 2 2 2 43 9" xfId="35791"/>
    <cellStyle name="Normal 2 2 2 2 44" xfId="35792"/>
    <cellStyle name="Normal 2 2 2 2 44 10" xfId="35793"/>
    <cellStyle name="Normal 2 2 2 2 44 11" xfId="35794"/>
    <cellStyle name="Normal 2 2 2 2 44 12" xfId="35795"/>
    <cellStyle name="Normal 2 2 2 2 44 13" xfId="35796"/>
    <cellStyle name="Normal 2 2 2 2 44 14" xfId="35797"/>
    <cellStyle name="Normal 2 2 2 2 44 15" xfId="35798"/>
    <cellStyle name="Normal 2 2 2 2 44 16" xfId="35799"/>
    <cellStyle name="Normal 2 2 2 2 44 17" xfId="35800"/>
    <cellStyle name="Normal 2 2 2 2 44 18" xfId="35801"/>
    <cellStyle name="Normal 2 2 2 2 44 19" xfId="35802"/>
    <cellStyle name="Normal 2 2 2 2 44 2" xfId="35803"/>
    <cellStyle name="Normal 2 2 2 2 44 20" xfId="35804"/>
    <cellStyle name="Normal 2 2 2 2 44 21" xfId="35805"/>
    <cellStyle name="Normal 2 2 2 2 44 22" xfId="35806"/>
    <cellStyle name="Normal 2 2 2 2 44 3" xfId="35807"/>
    <cellStyle name="Normal 2 2 2 2 44 4" xfId="35808"/>
    <cellStyle name="Normal 2 2 2 2 44 5" xfId="35809"/>
    <cellStyle name="Normal 2 2 2 2 44 6" xfId="35810"/>
    <cellStyle name="Normal 2 2 2 2 44 7" xfId="35811"/>
    <cellStyle name="Normal 2 2 2 2 44 8" xfId="35812"/>
    <cellStyle name="Normal 2 2 2 2 44 9" xfId="35813"/>
    <cellStyle name="Normal 2 2 2 2 45" xfId="35814"/>
    <cellStyle name="Normal 2 2 2 2 45 10" xfId="35815"/>
    <cellStyle name="Normal 2 2 2 2 45 11" xfId="35816"/>
    <cellStyle name="Normal 2 2 2 2 45 12" xfId="35817"/>
    <cellStyle name="Normal 2 2 2 2 45 13" xfId="35818"/>
    <cellStyle name="Normal 2 2 2 2 45 14" xfId="35819"/>
    <cellStyle name="Normal 2 2 2 2 45 15" xfId="35820"/>
    <cellStyle name="Normal 2 2 2 2 45 16" xfId="35821"/>
    <cellStyle name="Normal 2 2 2 2 45 17" xfId="35822"/>
    <cellStyle name="Normal 2 2 2 2 45 18" xfId="35823"/>
    <cellStyle name="Normal 2 2 2 2 45 19" xfId="35824"/>
    <cellStyle name="Normal 2 2 2 2 45 2" xfId="35825"/>
    <cellStyle name="Normal 2 2 2 2 45 20" xfId="35826"/>
    <cellStyle name="Normal 2 2 2 2 45 21" xfId="35827"/>
    <cellStyle name="Normal 2 2 2 2 45 22" xfId="35828"/>
    <cellStyle name="Normal 2 2 2 2 45 3" xfId="35829"/>
    <cellStyle name="Normal 2 2 2 2 45 4" xfId="35830"/>
    <cellStyle name="Normal 2 2 2 2 45 5" xfId="35831"/>
    <cellStyle name="Normal 2 2 2 2 45 6" xfId="35832"/>
    <cellStyle name="Normal 2 2 2 2 45 7" xfId="35833"/>
    <cellStyle name="Normal 2 2 2 2 45 8" xfId="35834"/>
    <cellStyle name="Normal 2 2 2 2 45 9" xfId="35835"/>
    <cellStyle name="Normal 2 2 2 2 46" xfId="35836"/>
    <cellStyle name="Normal 2 2 2 2 46 10" xfId="35837"/>
    <cellStyle name="Normal 2 2 2 2 46 11" xfId="35838"/>
    <cellStyle name="Normal 2 2 2 2 46 12" xfId="35839"/>
    <cellStyle name="Normal 2 2 2 2 46 13" xfId="35840"/>
    <cellStyle name="Normal 2 2 2 2 46 14" xfId="35841"/>
    <cellStyle name="Normal 2 2 2 2 46 15" xfId="35842"/>
    <cellStyle name="Normal 2 2 2 2 46 16" xfId="35843"/>
    <cellStyle name="Normal 2 2 2 2 46 17" xfId="35844"/>
    <cellStyle name="Normal 2 2 2 2 46 18" xfId="35845"/>
    <cellStyle name="Normal 2 2 2 2 46 19" xfId="35846"/>
    <cellStyle name="Normal 2 2 2 2 46 2" xfId="35847"/>
    <cellStyle name="Normal 2 2 2 2 46 20" xfId="35848"/>
    <cellStyle name="Normal 2 2 2 2 46 21" xfId="35849"/>
    <cellStyle name="Normal 2 2 2 2 46 22" xfId="35850"/>
    <cellStyle name="Normal 2 2 2 2 46 3" xfId="35851"/>
    <cellStyle name="Normal 2 2 2 2 46 4" xfId="35852"/>
    <cellStyle name="Normal 2 2 2 2 46 5" xfId="35853"/>
    <cellStyle name="Normal 2 2 2 2 46 6" xfId="35854"/>
    <cellStyle name="Normal 2 2 2 2 46 7" xfId="35855"/>
    <cellStyle name="Normal 2 2 2 2 46 8" xfId="35856"/>
    <cellStyle name="Normal 2 2 2 2 46 9" xfId="35857"/>
    <cellStyle name="Normal 2 2 2 2 47" xfId="35858"/>
    <cellStyle name="Normal 2 2 2 2 47 10" xfId="35859"/>
    <cellStyle name="Normal 2 2 2 2 47 11" xfId="35860"/>
    <cellStyle name="Normal 2 2 2 2 47 12" xfId="35861"/>
    <cellStyle name="Normal 2 2 2 2 47 13" xfId="35862"/>
    <cellStyle name="Normal 2 2 2 2 47 14" xfId="35863"/>
    <cellStyle name="Normal 2 2 2 2 47 15" xfId="35864"/>
    <cellStyle name="Normal 2 2 2 2 47 16" xfId="35865"/>
    <cellStyle name="Normal 2 2 2 2 47 17" xfId="35866"/>
    <cellStyle name="Normal 2 2 2 2 47 18" xfId="35867"/>
    <cellStyle name="Normal 2 2 2 2 47 19" xfId="35868"/>
    <cellStyle name="Normal 2 2 2 2 47 2" xfId="35869"/>
    <cellStyle name="Normal 2 2 2 2 47 20" xfId="35870"/>
    <cellStyle name="Normal 2 2 2 2 47 21" xfId="35871"/>
    <cellStyle name="Normal 2 2 2 2 47 22" xfId="35872"/>
    <cellStyle name="Normal 2 2 2 2 47 3" xfId="35873"/>
    <cellStyle name="Normal 2 2 2 2 47 4" xfId="35874"/>
    <cellStyle name="Normal 2 2 2 2 47 5" xfId="35875"/>
    <cellStyle name="Normal 2 2 2 2 47 6" xfId="35876"/>
    <cellStyle name="Normal 2 2 2 2 47 7" xfId="35877"/>
    <cellStyle name="Normal 2 2 2 2 47 8" xfId="35878"/>
    <cellStyle name="Normal 2 2 2 2 47 9" xfId="35879"/>
    <cellStyle name="Normal 2 2 2 2 48" xfId="35880"/>
    <cellStyle name="Normal 2 2 2 2 48 10" xfId="35881"/>
    <cellStyle name="Normal 2 2 2 2 48 11" xfId="35882"/>
    <cellStyle name="Normal 2 2 2 2 48 12" xfId="35883"/>
    <cellStyle name="Normal 2 2 2 2 48 13" xfId="35884"/>
    <cellStyle name="Normal 2 2 2 2 48 14" xfId="35885"/>
    <cellStyle name="Normal 2 2 2 2 48 15" xfId="35886"/>
    <cellStyle name="Normal 2 2 2 2 48 16" xfId="35887"/>
    <cellStyle name="Normal 2 2 2 2 48 17" xfId="35888"/>
    <cellStyle name="Normal 2 2 2 2 48 18" xfId="35889"/>
    <cellStyle name="Normal 2 2 2 2 48 19" xfId="35890"/>
    <cellStyle name="Normal 2 2 2 2 48 2" xfId="35891"/>
    <cellStyle name="Normal 2 2 2 2 48 20" xfId="35892"/>
    <cellStyle name="Normal 2 2 2 2 48 21" xfId="35893"/>
    <cellStyle name="Normal 2 2 2 2 48 22" xfId="35894"/>
    <cellStyle name="Normal 2 2 2 2 48 3" xfId="35895"/>
    <cellStyle name="Normal 2 2 2 2 48 4" xfId="35896"/>
    <cellStyle name="Normal 2 2 2 2 48 5" xfId="35897"/>
    <cellStyle name="Normal 2 2 2 2 48 6" xfId="35898"/>
    <cellStyle name="Normal 2 2 2 2 48 7" xfId="35899"/>
    <cellStyle name="Normal 2 2 2 2 48 8" xfId="35900"/>
    <cellStyle name="Normal 2 2 2 2 48 9" xfId="35901"/>
    <cellStyle name="Normal 2 2 2 2 49" xfId="35902"/>
    <cellStyle name="Normal 2 2 2 2 49 10" xfId="35903"/>
    <cellStyle name="Normal 2 2 2 2 49 11" xfId="35904"/>
    <cellStyle name="Normal 2 2 2 2 49 12" xfId="35905"/>
    <cellStyle name="Normal 2 2 2 2 49 13" xfId="35906"/>
    <cellStyle name="Normal 2 2 2 2 49 14" xfId="35907"/>
    <cellStyle name="Normal 2 2 2 2 49 15" xfId="35908"/>
    <cellStyle name="Normal 2 2 2 2 49 16" xfId="35909"/>
    <cellStyle name="Normal 2 2 2 2 49 17" xfId="35910"/>
    <cellStyle name="Normal 2 2 2 2 49 18" xfId="35911"/>
    <cellStyle name="Normal 2 2 2 2 49 19" xfId="35912"/>
    <cellStyle name="Normal 2 2 2 2 49 2" xfId="35913"/>
    <cellStyle name="Normal 2 2 2 2 49 20" xfId="35914"/>
    <cellStyle name="Normal 2 2 2 2 49 21" xfId="35915"/>
    <cellStyle name="Normal 2 2 2 2 49 22" xfId="35916"/>
    <cellStyle name="Normal 2 2 2 2 49 3" xfId="35917"/>
    <cellStyle name="Normal 2 2 2 2 49 4" xfId="35918"/>
    <cellStyle name="Normal 2 2 2 2 49 5" xfId="35919"/>
    <cellStyle name="Normal 2 2 2 2 49 6" xfId="35920"/>
    <cellStyle name="Normal 2 2 2 2 49 7" xfId="35921"/>
    <cellStyle name="Normal 2 2 2 2 49 8" xfId="35922"/>
    <cellStyle name="Normal 2 2 2 2 49 9" xfId="35923"/>
    <cellStyle name="Normal 2 2 2 2 5" xfId="35924"/>
    <cellStyle name="Normal 2 2 2 2 5 10" xfId="35925"/>
    <cellStyle name="Normal 2 2 2 2 5 11" xfId="35926"/>
    <cellStyle name="Normal 2 2 2 2 5 12" xfId="35927"/>
    <cellStyle name="Normal 2 2 2 2 5 13" xfId="35928"/>
    <cellStyle name="Normal 2 2 2 2 5 14" xfId="35929"/>
    <cellStyle name="Normal 2 2 2 2 5 15" xfId="35930"/>
    <cellStyle name="Normal 2 2 2 2 5 16" xfId="35931"/>
    <cellStyle name="Normal 2 2 2 2 5 17" xfId="35932"/>
    <cellStyle name="Normal 2 2 2 2 5 18" xfId="35933"/>
    <cellStyle name="Normal 2 2 2 2 5 19" xfId="35934"/>
    <cellStyle name="Normal 2 2 2 2 5 2" xfId="35935"/>
    <cellStyle name="Normal 2 2 2 2 5 20" xfId="35936"/>
    <cellStyle name="Normal 2 2 2 2 5 21" xfId="35937"/>
    <cellStyle name="Normal 2 2 2 2 5 22" xfId="35938"/>
    <cellStyle name="Normal 2 2 2 2 5 3" xfId="35939"/>
    <cellStyle name="Normal 2 2 2 2 5 4" xfId="35940"/>
    <cellStyle name="Normal 2 2 2 2 5 5" xfId="35941"/>
    <cellStyle name="Normal 2 2 2 2 5 6" xfId="35942"/>
    <cellStyle name="Normal 2 2 2 2 5 7" xfId="35943"/>
    <cellStyle name="Normal 2 2 2 2 5 8" xfId="35944"/>
    <cellStyle name="Normal 2 2 2 2 5 9" xfId="35945"/>
    <cellStyle name="Normal 2 2 2 2 50" xfId="35946"/>
    <cellStyle name="Normal 2 2 2 2 50 2" xfId="35947"/>
    <cellStyle name="Normal 2 2 2 2 50 2 10" xfId="35948"/>
    <cellStyle name="Normal 2 2 2 2 50 2 11" xfId="35949"/>
    <cellStyle name="Normal 2 2 2 2 50 2 12" xfId="35950"/>
    <cellStyle name="Normal 2 2 2 2 50 2 13" xfId="35951"/>
    <cellStyle name="Normal 2 2 2 2 50 2 14" xfId="35952"/>
    <cellStyle name="Normal 2 2 2 2 50 2 15" xfId="35953"/>
    <cellStyle name="Normal 2 2 2 2 50 2 16" xfId="35954"/>
    <cellStyle name="Normal 2 2 2 2 50 2 17" xfId="35955"/>
    <cellStyle name="Normal 2 2 2 2 50 2 18" xfId="35956"/>
    <cellStyle name="Normal 2 2 2 2 50 2 19" xfId="35957"/>
    <cellStyle name="Normal 2 2 2 2 50 2 2" xfId="35958"/>
    <cellStyle name="Normal 2 2 2 2 50 2 2 2" xfId="35959"/>
    <cellStyle name="Normal 2 2 2 2 50 2 2 2 10" xfId="35960"/>
    <cellStyle name="Normal 2 2 2 2 50 2 2 2 11" xfId="35961"/>
    <cellStyle name="Normal 2 2 2 2 50 2 2 2 12" xfId="35962"/>
    <cellStyle name="Normal 2 2 2 2 50 2 2 2 13" xfId="35963"/>
    <cellStyle name="Normal 2 2 2 2 50 2 2 2 14" xfId="35964"/>
    <cellStyle name="Normal 2 2 2 2 50 2 2 2 15" xfId="35965"/>
    <cellStyle name="Normal 2 2 2 2 50 2 2 2 16" xfId="35966"/>
    <cellStyle name="Normal 2 2 2 2 50 2 2 2 17" xfId="35967"/>
    <cellStyle name="Normal 2 2 2 2 50 2 2 2 18" xfId="35968"/>
    <cellStyle name="Normal 2 2 2 2 50 2 2 2 19" xfId="35969"/>
    <cellStyle name="Normal 2 2 2 2 50 2 2 2 2" xfId="35970"/>
    <cellStyle name="Normal 2 2 2 2 50 2 2 2 20" xfId="35971"/>
    <cellStyle name="Normal 2 2 2 2 50 2 2 2 21" xfId="35972"/>
    <cellStyle name="Normal 2 2 2 2 50 2 2 2 22" xfId="35973"/>
    <cellStyle name="Normal 2 2 2 2 50 2 2 2 3" xfId="35974"/>
    <cellStyle name="Normal 2 2 2 2 50 2 2 2 4" xfId="35975"/>
    <cellStyle name="Normal 2 2 2 2 50 2 2 2 5" xfId="35976"/>
    <cellStyle name="Normal 2 2 2 2 50 2 2 2 6" xfId="35977"/>
    <cellStyle name="Normal 2 2 2 2 50 2 2 2 7" xfId="35978"/>
    <cellStyle name="Normal 2 2 2 2 50 2 2 2 8" xfId="35979"/>
    <cellStyle name="Normal 2 2 2 2 50 2 2 2 9" xfId="35980"/>
    <cellStyle name="Normal 2 2 2 2 50 2 2 3" xfId="35981"/>
    <cellStyle name="Normal 2 2 2 2 50 2 2 3 10" xfId="35982"/>
    <cellStyle name="Normal 2 2 2 2 50 2 2 3 11" xfId="35983"/>
    <cellStyle name="Normal 2 2 2 2 50 2 2 3 12" xfId="35984"/>
    <cellStyle name="Normal 2 2 2 2 50 2 2 3 13" xfId="35985"/>
    <cellStyle name="Normal 2 2 2 2 50 2 2 3 14" xfId="35986"/>
    <cellStyle name="Normal 2 2 2 2 50 2 2 3 15" xfId="35987"/>
    <cellStyle name="Normal 2 2 2 2 50 2 2 3 16" xfId="35988"/>
    <cellStyle name="Normal 2 2 2 2 50 2 2 3 17" xfId="35989"/>
    <cellStyle name="Normal 2 2 2 2 50 2 2 3 18" xfId="35990"/>
    <cellStyle name="Normal 2 2 2 2 50 2 2 3 19" xfId="35991"/>
    <cellStyle name="Normal 2 2 2 2 50 2 2 3 2" xfId="35992"/>
    <cellStyle name="Normal 2 2 2 2 50 2 2 3 20" xfId="35993"/>
    <cellStyle name="Normal 2 2 2 2 50 2 2 3 21" xfId="35994"/>
    <cellStyle name="Normal 2 2 2 2 50 2 2 3 22" xfId="35995"/>
    <cellStyle name="Normal 2 2 2 2 50 2 2 3 3" xfId="35996"/>
    <cellStyle name="Normal 2 2 2 2 50 2 2 3 4" xfId="35997"/>
    <cellStyle name="Normal 2 2 2 2 50 2 2 3 5" xfId="35998"/>
    <cellStyle name="Normal 2 2 2 2 50 2 2 3 6" xfId="35999"/>
    <cellStyle name="Normal 2 2 2 2 50 2 2 3 7" xfId="36000"/>
    <cellStyle name="Normal 2 2 2 2 50 2 2 3 8" xfId="36001"/>
    <cellStyle name="Normal 2 2 2 2 50 2 2 3 9" xfId="36002"/>
    <cellStyle name="Normal 2 2 2 2 50 2 20" xfId="36003"/>
    <cellStyle name="Normal 2 2 2 2 50 2 21" xfId="36004"/>
    <cellStyle name="Normal 2 2 2 2 50 2 22" xfId="36005"/>
    <cellStyle name="Normal 2 2 2 2 50 2 23" xfId="36006"/>
    <cellStyle name="Normal 2 2 2 2 50 2 24" xfId="36007"/>
    <cellStyle name="Normal 2 2 2 2 50 2 3" xfId="36008"/>
    <cellStyle name="Normal 2 2 2 2 50 2 3 2" xfId="36009"/>
    <cellStyle name="Normal 2 2 2 2 50 2 4" xfId="36010"/>
    <cellStyle name="Normal 2 2 2 2 50 2 5" xfId="36011"/>
    <cellStyle name="Normal 2 2 2 2 50 2 6" xfId="36012"/>
    <cellStyle name="Normal 2 2 2 2 50 2 7" xfId="36013"/>
    <cellStyle name="Normal 2 2 2 2 50 2 8" xfId="36014"/>
    <cellStyle name="Normal 2 2 2 2 50 2 9" xfId="36015"/>
    <cellStyle name="Normal 2 2 2 2 50 3" xfId="36016"/>
    <cellStyle name="Normal 2 2 2 2 50 3 10" xfId="36017"/>
    <cellStyle name="Normal 2 2 2 2 50 3 11" xfId="36018"/>
    <cellStyle name="Normal 2 2 2 2 50 3 12" xfId="36019"/>
    <cellStyle name="Normal 2 2 2 2 50 3 13" xfId="36020"/>
    <cellStyle name="Normal 2 2 2 2 50 3 14" xfId="36021"/>
    <cellStyle name="Normal 2 2 2 2 50 3 15" xfId="36022"/>
    <cellStyle name="Normal 2 2 2 2 50 3 16" xfId="36023"/>
    <cellStyle name="Normal 2 2 2 2 50 3 17" xfId="36024"/>
    <cellStyle name="Normal 2 2 2 2 50 3 18" xfId="36025"/>
    <cellStyle name="Normal 2 2 2 2 50 3 19" xfId="36026"/>
    <cellStyle name="Normal 2 2 2 2 50 3 2" xfId="36027"/>
    <cellStyle name="Normal 2 2 2 2 50 3 20" xfId="36028"/>
    <cellStyle name="Normal 2 2 2 2 50 3 21" xfId="36029"/>
    <cellStyle name="Normal 2 2 2 2 50 3 22" xfId="36030"/>
    <cellStyle name="Normal 2 2 2 2 50 3 3" xfId="36031"/>
    <cellStyle name="Normal 2 2 2 2 50 3 4" xfId="36032"/>
    <cellStyle name="Normal 2 2 2 2 50 3 5" xfId="36033"/>
    <cellStyle name="Normal 2 2 2 2 50 3 6" xfId="36034"/>
    <cellStyle name="Normal 2 2 2 2 50 3 7" xfId="36035"/>
    <cellStyle name="Normal 2 2 2 2 50 3 8" xfId="36036"/>
    <cellStyle name="Normal 2 2 2 2 50 3 9" xfId="36037"/>
    <cellStyle name="Normal 2 2 2 2 50 4" xfId="36038"/>
    <cellStyle name="Normal 2 2 2 2 50 4 10" xfId="36039"/>
    <cellStyle name="Normal 2 2 2 2 50 4 11" xfId="36040"/>
    <cellStyle name="Normal 2 2 2 2 50 4 12" xfId="36041"/>
    <cellStyle name="Normal 2 2 2 2 50 4 13" xfId="36042"/>
    <cellStyle name="Normal 2 2 2 2 50 4 14" xfId="36043"/>
    <cellStyle name="Normal 2 2 2 2 50 4 15" xfId="36044"/>
    <cellStyle name="Normal 2 2 2 2 50 4 16" xfId="36045"/>
    <cellStyle name="Normal 2 2 2 2 50 4 17" xfId="36046"/>
    <cellStyle name="Normal 2 2 2 2 50 4 18" xfId="36047"/>
    <cellStyle name="Normal 2 2 2 2 50 4 19" xfId="36048"/>
    <cellStyle name="Normal 2 2 2 2 50 4 2" xfId="36049"/>
    <cellStyle name="Normal 2 2 2 2 50 4 20" xfId="36050"/>
    <cellStyle name="Normal 2 2 2 2 50 4 21" xfId="36051"/>
    <cellStyle name="Normal 2 2 2 2 50 4 22" xfId="36052"/>
    <cellStyle name="Normal 2 2 2 2 50 4 3" xfId="36053"/>
    <cellStyle name="Normal 2 2 2 2 50 4 4" xfId="36054"/>
    <cellStyle name="Normal 2 2 2 2 50 4 5" xfId="36055"/>
    <cellStyle name="Normal 2 2 2 2 50 4 6" xfId="36056"/>
    <cellStyle name="Normal 2 2 2 2 50 4 7" xfId="36057"/>
    <cellStyle name="Normal 2 2 2 2 50 4 8" xfId="36058"/>
    <cellStyle name="Normal 2 2 2 2 50 4 9" xfId="36059"/>
    <cellStyle name="Normal 2 2 2 2 51" xfId="36060"/>
    <cellStyle name="Normal 2 2 2 2 51 10" xfId="36061"/>
    <cellStyle name="Normal 2 2 2 2 51 11" xfId="36062"/>
    <cellStyle name="Normal 2 2 2 2 51 12" xfId="36063"/>
    <cellStyle name="Normal 2 2 2 2 51 13" xfId="36064"/>
    <cellStyle name="Normal 2 2 2 2 51 14" xfId="36065"/>
    <cellStyle name="Normal 2 2 2 2 51 15" xfId="36066"/>
    <cellStyle name="Normal 2 2 2 2 51 16" xfId="36067"/>
    <cellStyle name="Normal 2 2 2 2 51 17" xfId="36068"/>
    <cellStyle name="Normal 2 2 2 2 51 18" xfId="36069"/>
    <cellStyle name="Normal 2 2 2 2 51 19" xfId="36070"/>
    <cellStyle name="Normal 2 2 2 2 51 2" xfId="36071"/>
    <cellStyle name="Normal 2 2 2 2 51 20" xfId="36072"/>
    <cellStyle name="Normal 2 2 2 2 51 21" xfId="36073"/>
    <cellStyle name="Normal 2 2 2 2 51 22" xfId="36074"/>
    <cellStyle name="Normal 2 2 2 2 51 3" xfId="36075"/>
    <cellStyle name="Normal 2 2 2 2 51 4" xfId="36076"/>
    <cellStyle name="Normal 2 2 2 2 51 5" xfId="36077"/>
    <cellStyle name="Normal 2 2 2 2 51 6" xfId="36078"/>
    <cellStyle name="Normal 2 2 2 2 51 7" xfId="36079"/>
    <cellStyle name="Normal 2 2 2 2 51 8" xfId="36080"/>
    <cellStyle name="Normal 2 2 2 2 51 9" xfId="36081"/>
    <cellStyle name="Normal 2 2 2 2 52" xfId="36082"/>
    <cellStyle name="Normal 2 2 2 2 52 10" xfId="36083"/>
    <cellStyle name="Normal 2 2 2 2 52 11" xfId="36084"/>
    <cellStyle name="Normal 2 2 2 2 52 12" xfId="36085"/>
    <cellStyle name="Normal 2 2 2 2 52 13" xfId="36086"/>
    <cellStyle name="Normal 2 2 2 2 52 14" xfId="36087"/>
    <cellStyle name="Normal 2 2 2 2 52 15" xfId="36088"/>
    <cellStyle name="Normal 2 2 2 2 52 16" xfId="36089"/>
    <cellStyle name="Normal 2 2 2 2 52 17" xfId="36090"/>
    <cellStyle name="Normal 2 2 2 2 52 18" xfId="36091"/>
    <cellStyle name="Normal 2 2 2 2 52 19" xfId="36092"/>
    <cellStyle name="Normal 2 2 2 2 52 2" xfId="36093"/>
    <cellStyle name="Normal 2 2 2 2 52 20" xfId="36094"/>
    <cellStyle name="Normal 2 2 2 2 52 21" xfId="36095"/>
    <cellStyle name="Normal 2 2 2 2 52 22" xfId="36096"/>
    <cellStyle name="Normal 2 2 2 2 52 3" xfId="36097"/>
    <cellStyle name="Normal 2 2 2 2 52 4" xfId="36098"/>
    <cellStyle name="Normal 2 2 2 2 52 5" xfId="36099"/>
    <cellStyle name="Normal 2 2 2 2 52 6" xfId="36100"/>
    <cellStyle name="Normal 2 2 2 2 52 7" xfId="36101"/>
    <cellStyle name="Normal 2 2 2 2 52 8" xfId="36102"/>
    <cellStyle name="Normal 2 2 2 2 52 9" xfId="36103"/>
    <cellStyle name="Normal 2 2 2 2 53" xfId="36104"/>
    <cellStyle name="Normal 2 2 2 2 53 10" xfId="36105"/>
    <cellStyle name="Normal 2 2 2 2 53 11" xfId="36106"/>
    <cellStyle name="Normal 2 2 2 2 53 12" xfId="36107"/>
    <cellStyle name="Normal 2 2 2 2 53 13" xfId="36108"/>
    <cellStyle name="Normal 2 2 2 2 53 14" xfId="36109"/>
    <cellStyle name="Normal 2 2 2 2 53 15" xfId="36110"/>
    <cellStyle name="Normal 2 2 2 2 53 16" xfId="36111"/>
    <cellStyle name="Normal 2 2 2 2 53 17" xfId="36112"/>
    <cellStyle name="Normal 2 2 2 2 53 18" xfId="36113"/>
    <cellStyle name="Normal 2 2 2 2 53 19" xfId="36114"/>
    <cellStyle name="Normal 2 2 2 2 53 2" xfId="36115"/>
    <cellStyle name="Normal 2 2 2 2 53 20" xfId="36116"/>
    <cellStyle name="Normal 2 2 2 2 53 21" xfId="36117"/>
    <cellStyle name="Normal 2 2 2 2 53 22" xfId="36118"/>
    <cellStyle name="Normal 2 2 2 2 53 3" xfId="36119"/>
    <cellStyle name="Normal 2 2 2 2 53 4" xfId="36120"/>
    <cellStyle name="Normal 2 2 2 2 53 5" xfId="36121"/>
    <cellStyle name="Normal 2 2 2 2 53 6" xfId="36122"/>
    <cellStyle name="Normal 2 2 2 2 53 7" xfId="36123"/>
    <cellStyle name="Normal 2 2 2 2 53 8" xfId="36124"/>
    <cellStyle name="Normal 2 2 2 2 53 9" xfId="36125"/>
    <cellStyle name="Normal 2 2 2 2 54" xfId="36126"/>
    <cellStyle name="Normal 2 2 2 2 54 10" xfId="36127"/>
    <cellStyle name="Normal 2 2 2 2 54 11" xfId="36128"/>
    <cellStyle name="Normal 2 2 2 2 54 12" xfId="36129"/>
    <cellStyle name="Normal 2 2 2 2 54 13" xfId="36130"/>
    <cellStyle name="Normal 2 2 2 2 54 14" xfId="36131"/>
    <cellStyle name="Normal 2 2 2 2 54 15" xfId="36132"/>
    <cellStyle name="Normal 2 2 2 2 54 16" xfId="36133"/>
    <cellStyle name="Normal 2 2 2 2 54 17" xfId="36134"/>
    <cellStyle name="Normal 2 2 2 2 54 18" xfId="36135"/>
    <cellStyle name="Normal 2 2 2 2 54 19" xfId="36136"/>
    <cellStyle name="Normal 2 2 2 2 54 2" xfId="36137"/>
    <cellStyle name="Normal 2 2 2 2 54 20" xfId="36138"/>
    <cellStyle name="Normal 2 2 2 2 54 21" xfId="36139"/>
    <cellStyle name="Normal 2 2 2 2 54 22" xfId="36140"/>
    <cellStyle name="Normal 2 2 2 2 54 3" xfId="36141"/>
    <cellStyle name="Normal 2 2 2 2 54 4" xfId="36142"/>
    <cellStyle name="Normal 2 2 2 2 54 5" xfId="36143"/>
    <cellStyle name="Normal 2 2 2 2 54 6" xfId="36144"/>
    <cellStyle name="Normal 2 2 2 2 54 7" xfId="36145"/>
    <cellStyle name="Normal 2 2 2 2 54 8" xfId="36146"/>
    <cellStyle name="Normal 2 2 2 2 54 9" xfId="36147"/>
    <cellStyle name="Normal 2 2 2 2 55" xfId="36148"/>
    <cellStyle name="Normal 2 2 2 2 55 10" xfId="36149"/>
    <cellStyle name="Normal 2 2 2 2 55 11" xfId="36150"/>
    <cellStyle name="Normal 2 2 2 2 55 12" xfId="36151"/>
    <cellStyle name="Normal 2 2 2 2 55 13" xfId="36152"/>
    <cellStyle name="Normal 2 2 2 2 55 14" xfId="36153"/>
    <cellStyle name="Normal 2 2 2 2 55 15" xfId="36154"/>
    <cellStyle name="Normal 2 2 2 2 55 16" xfId="36155"/>
    <cellStyle name="Normal 2 2 2 2 55 17" xfId="36156"/>
    <cellStyle name="Normal 2 2 2 2 55 18" xfId="36157"/>
    <cellStyle name="Normal 2 2 2 2 55 19" xfId="36158"/>
    <cellStyle name="Normal 2 2 2 2 55 2" xfId="36159"/>
    <cellStyle name="Normal 2 2 2 2 55 20" xfId="36160"/>
    <cellStyle name="Normal 2 2 2 2 55 21" xfId="36161"/>
    <cellStyle name="Normal 2 2 2 2 55 22" xfId="36162"/>
    <cellStyle name="Normal 2 2 2 2 55 3" xfId="36163"/>
    <cellStyle name="Normal 2 2 2 2 55 4" xfId="36164"/>
    <cellStyle name="Normal 2 2 2 2 55 5" xfId="36165"/>
    <cellStyle name="Normal 2 2 2 2 55 6" xfId="36166"/>
    <cellStyle name="Normal 2 2 2 2 55 7" xfId="36167"/>
    <cellStyle name="Normal 2 2 2 2 55 8" xfId="36168"/>
    <cellStyle name="Normal 2 2 2 2 55 9" xfId="36169"/>
    <cellStyle name="Normal 2 2 2 2 56" xfId="36170"/>
    <cellStyle name="Normal 2 2 2 2 56 10" xfId="36171"/>
    <cellStyle name="Normal 2 2 2 2 56 11" xfId="36172"/>
    <cellStyle name="Normal 2 2 2 2 56 12" xfId="36173"/>
    <cellStyle name="Normal 2 2 2 2 56 13" xfId="36174"/>
    <cellStyle name="Normal 2 2 2 2 56 14" xfId="36175"/>
    <cellStyle name="Normal 2 2 2 2 56 15" xfId="36176"/>
    <cellStyle name="Normal 2 2 2 2 56 16" xfId="36177"/>
    <cellStyle name="Normal 2 2 2 2 56 17" xfId="36178"/>
    <cellStyle name="Normal 2 2 2 2 56 18" xfId="36179"/>
    <cellStyle name="Normal 2 2 2 2 56 19" xfId="36180"/>
    <cellStyle name="Normal 2 2 2 2 56 2" xfId="36181"/>
    <cellStyle name="Normal 2 2 2 2 56 20" xfId="36182"/>
    <cellStyle name="Normal 2 2 2 2 56 21" xfId="36183"/>
    <cellStyle name="Normal 2 2 2 2 56 22" xfId="36184"/>
    <cellStyle name="Normal 2 2 2 2 56 3" xfId="36185"/>
    <cellStyle name="Normal 2 2 2 2 56 4" xfId="36186"/>
    <cellStyle name="Normal 2 2 2 2 56 5" xfId="36187"/>
    <cellStyle name="Normal 2 2 2 2 56 6" xfId="36188"/>
    <cellStyle name="Normal 2 2 2 2 56 7" xfId="36189"/>
    <cellStyle name="Normal 2 2 2 2 56 8" xfId="36190"/>
    <cellStyle name="Normal 2 2 2 2 56 9" xfId="36191"/>
    <cellStyle name="Normal 2 2 2 2 57" xfId="36192"/>
    <cellStyle name="Normal 2 2 2 2 57 10" xfId="36193"/>
    <cellStyle name="Normal 2 2 2 2 57 11" xfId="36194"/>
    <cellStyle name="Normal 2 2 2 2 57 12" xfId="36195"/>
    <cellStyle name="Normal 2 2 2 2 57 13" xfId="36196"/>
    <cellStyle name="Normal 2 2 2 2 57 14" xfId="36197"/>
    <cellStyle name="Normal 2 2 2 2 57 15" xfId="36198"/>
    <cellStyle name="Normal 2 2 2 2 57 16" xfId="36199"/>
    <cellStyle name="Normal 2 2 2 2 57 17" xfId="36200"/>
    <cellStyle name="Normal 2 2 2 2 57 18" xfId="36201"/>
    <cellStyle name="Normal 2 2 2 2 57 19" xfId="36202"/>
    <cellStyle name="Normal 2 2 2 2 57 2" xfId="36203"/>
    <cellStyle name="Normal 2 2 2 2 57 20" xfId="36204"/>
    <cellStyle name="Normal 2 2 2 2 57 21" xfId="36205"/>
    <cellStyle name="Normal 2 2 2 2 57 22" xfId="36206"/>
    <cellStyle name="Normal 2 2 2 2 57 3" xfId="36207"/>
    <cellStyle name="Normal 2 2 2 2 57 4" xfId="36208"/>
    <cellStyle name="Normal 2 2 2 2 57 5" xfId="36209"/>
    <cellStyle name="Normal 2 2 2 2 57 6" xfId="36210"/>
    <cellStyle name="Normal 2 2 2 2 57 7" xfId="36211"/>
    <cellStyle name="Normal 2 2 2 2 57 8" xfId="36212"/>
    <cellStyle name="Normal 2 2 2 2 57 9" xfId="36213"/>
    <cellStyle name="Normal 2 2 2 2 58" xfId="36214"/>
    <cellStyle name="Normal 2 2 2 2 58 10" xfId="36215"/>
    <cellStyle name="Normal 2 2 2 2 58 11" xfId="36216"/>
    <cellStyle name="Normal 2 2 2 2 58 12" xfId="36217"/>
    <cellStyle name="Normal 2 2 2 2 58 13" xfId="36218"/>
    <cellStyle name="Normal 2 2 2 2 58 14" xfId="36219"/>
    <cellStyle name="Normal 2 2 2 2 58 15" xfId="36220"/>
    <cellStyle name="Normal 2 2 2 2 58 16" xfId="36221"/>
    <cellStyle name="Normal 2 2 2 2 58 17" xfId="36222"/>
    <cellStyle name="Normal 2 2 2 2 58 18" xfId="36223"/>
    <cellStyle name="Normal 2 2 2 2 58 19" xfId="36224"/>
    <cellStyle name="Normal 2 2 2 2 58 2" xfId="36225"/>
    <cellStyle name="Normal 2 2 2 2 58 20" xfId="36226"/>
    <cellStyle name="Normal 2 2 2 2 58 21" xfId="36227"/>
    <cellStyle name="Normal 2 2 2 2 58 22" xfId="36228"/>
    <cellStyle name="Normal 2 2 2 2 58 3" xfId="36229"/>
    <cellStyle name="Normal 2 2 2 2 58 4" xfId="36230"/>
    <cellStyle name="Normal 2 2 2 2 58 5" xfId="36231"/>
    <cellStyle name="Normal 2 2 2 2 58 6" xfId="36232"/>
    <cellStyle name="Normal 2 2 2 2 58 7" xfId="36233"/>
    <cellStyle name="Normal 2 2 2 2 58 8" xfId="36234"/>
    <cellStyle name="Normal 2 2 2 2 58 9" xfId="36235"/>
    <cellStyle name="Normal 2 2 2 2 59" xfId="36236"/>
    <cellStyle name="Normal 2 2 2 2 59 10" xfId="36237"/>
    <cellStyle name="Normal 2 2 2 2 59 11" xfId="36238"/>
    <cellStyle name="Normal 2 2 2 2 59 12" xfId="36239"/>
    <cellStyle name="Normal 2 2 2 2 59 13" xfId="36240"/>
    <cellStyle name="Normal 2 2 2 2 59 14" xfId="36241"/>
    <cellStyle name="Normal 2 2 2 2 59 15" xfId="36242"/>
    <cellStyle name="Normal 2 2 2 2 59 16" xfId="36243"/>
    <cellStyle name="Normal 2 2 2 2 59 17" xfId="36244"/>
    <cellStyle name="Normal 2 2 2 2 59 18" xfId="36245"/>
    <cellStyle name="Normal 2 2 2 2 59 19" xfId="36246"/>
    <cellStyle name="Normal 2 2 2 2 59 2" xfId="36247"/>
    <cellStyle name="Normal 2 2 2 2 59 20" xfId="36248"/>
    <cellStyle name="Normal 2 2 2 2 59 21" xfId="36249"/>
    <cellStyle name="Normal 2 2 2 2 59 22" xfId="36250"/>
    <cellStyle name="Normal 2 2 2 2 59 3" xfId="36251"/>
    <cellStyle name="Normal 2 2 2 2 59 4" xfId="36252"/>
    <cellStyle name="Normal 2 2 2 2 59 5" xfId="36253"/>
    <cellStyle name="Normal 2 2 2 2 59 6" xfId="36254"/>
    <cellStyle name="Normal 2 2 2 2 59 7" xfId="36255"/>
    <cellStyle name="Normal 2 2 2 2 59 8" xfId="36256"/>
    <cellStyle name="Normal 2 2 2 2 59 9" xfId="36257"/>
    <cellStyle name="Normal 2 2 2 2 6" xfId="36258"/>
    <cellStyle name="Normal 2 2 2 2 6 10" xfId="36259"/>
    <cellStyle name="Normal 2 2 2 2 6 11" xfId="36260"/>
    <cellStyle name="Normal 2 2 2 2 6 12" xfId="36261"/>
    <cellStyle name="Normal 2 2 2 2 6 13" xfId="36262"/>
    <cellStyle name="Normal 2 2 2 2 6 14" xfId="36263"/>
    <cellStyle name="Normal 2 2 2 2 6 15" xfId="36264"/>
    <cellStyle name="Normal 2 2 2 2 6 16" xfId="36265"/>
    <cellStyle name="Normal 2 2 2 2 6 17" xfId="36266"/>
    <cellStyle name="Normal 2 2 2 2 6 18" xfId="36267"/>
    <cellStyle name="Normal 2 2 2 2 6 19" xfId="36268"/>
    <cellStyle name="Normal 2 2 2 2 6 2" xfId="36269"/>
    <cellStyle name="Normal 2 2 2 2 6 20" xfId="36270"/>
    <cellStyle name="Normal 2 2 2 2 6 21" xfId="36271"/>
    <cellStyle name="Normal 2 2 2 2 6 22" xfId="36272"/>
    <cellStyle name="Normal 2 2 2 2 6 3" xfId="36273"/>
    <cellStyle name="Normal 2 2 2 2 6 4" xfId="36274"/>
    <cellStyle name="Normal 2 2 2 2 6 5" xfId="36275"/>
    <cellStyle name="Normal 2 2 2 2 6 6" xfId="36276"/>
    <cellStyle name="Normal 2 2 2 2 6 7" xfId="36277"/>
    <cellStyle name="Normal 2 2 2 2 6 8" xfId="36278"/>
    <cellStyle name="Normal 2 2 2 2 6 9" xfId="36279"/>
    <cellStyle name="Normal 2 2 2 2 60" xfId="36280"/>
    <cellStyle name="Normal 2 2 2 2 60 10" xfId="36281"/>
    <cellStyle name="Normal 2 2 2 2 60 11" xfId="36282"/>
    <cellStyle name="Normal 2 2 2 2 60 12" xfId="36283"/>
    <cellStyle name="Normal 2 2 2 2 60 13" xfId="36284"/>
    <cellStyle name="Normal 2 2 2 2 60 14" xfId="36285"/>
    <cellStyle name="Normal 2 2 2 2 60 15" xfId="36286"/>
    <cellStyle name="Normal 2 2 2 2 60 16" xfId="36287"/>
    <cellStyle name="Normal 2 2 2 2 60 17" xfId="36288"/>
    <cellStyle name="Normal 2 2 2 2 60 18" xfId="36289"/>
    <cellStyle name="Normal 2 2 2 2 60 19" xfId="36290"/>
    <cellStyle name="Normal 2 2 2 2 60 2" xfId="36291"/>
    <cellStyle name="Normal 2 2 2 2 60 20" xfId="36292"/>
    <cellStyle name="Normal 2 2 2 2 60 21" xfId="36293"/>
    <cellStyle name="Normal 2 2 2 2 60 22" xfId="36294"/>
    <cellStyle name="Normal 2 2 2 2 60 3" xfId="36295"/>
    <cellStyle name="Normal 2 2 2 2 60 4" xfId="36296"/>
    <cellStyle name="Normal 2 2 2 2 60 5" xfId="36297"/>
    <cellStyle name="Normal 2 2 2 2 60 6" xfId="36298"/>
    <cellStyle name="Normal 2 2 2 2 60 7" xfId="36299"/>
    <cellStyle name="Normal 2 2 2 2 60 8" xfId="36300"/>
    <cellStyle name="Normal 2 2 2 2 60 9" xfId="36301"/>
    <cellStyle name="Normal 2 2 2 2 61" xfId="36302"/>
    <cellStyle name="Normal 2 2 2 2 61 10" xfId="36303"/>
    <cellStyle name="Normal 2 2 2 2 61 11" xfId="36304"/>
    <cellStyle name="Normal 2 2 2 2 61 12" xfId="36305"/>
    <cellStyle name="Normal 2 2 2 2 61 13" xfId="36306"/>
    <cellStyle name="Normal 2 2 2 2 61 14" xfId="36307"/>
    <cellStyle name="Normal 2 2 2 2 61 15" xfId="36308"/>
    <cellStyle name="Normal 2 2 2 2 61 16" xfId="36309"/>
    <cellStyle name="Normal 2 2 2 2 61 17" xfId="36310"/>
    <cellStyle name="Normal 2 2 2 2 61 18" xfId="36311"/>
    <cellStyle name="Normal 2 2 2 2 61 19" xfId="36312"/>
    <cellStyle name="Normal 2 2 2 2 61 2" xfId="36313"/>
    <cellStyle name="Normal 2 2 2 2 61 20" xfId="36314"/>
    <cellStyle name="Normal 2 2 2 2 61 21" xfId="36315"/>
    <cellStyle name="Normal 2 2 2 2 61 22" xfId="36316"/>
    <cellStyle name="Normal 2 2 2 2 61 3" xfId="36317"/>
    <cellStyle name="Normal 2 2 2 2 61 4" xfId="36318"/>
    <cellStyle name="Normal 2 2 2 2 61 5" xfId="36319"/>
    <cellStyle name="Normal 2 2 2 2 61 6" xfId="36320"/>
    <cellStyle name="Normal 2 2 2 2 61 7" xfId="36321"/>
    <cellStyle name="Normal 2 2 2 2 61 8" xfId="36322"/>
    <cellStyle name="Normal 2 2 2 2 61 9" xfId="36323"/>
    <cellStyle name="Normal 2 2 2 2 62" xfId="36324"/>
    <cellStyle name="Normal 2 2 2 2 62 10" xfId="36325"/>
    <cellStyle name="Normal 2 2 2 2 62 11" xfId="36326"/>
    <cellStyle name="Normal 2 2 2 2 62 12" xfId="36327"/>
    <cellStyle name="Normal 2 2 2 2 62 13" xfId="36328"/>
    <cellStyle name="Normal 2 2 2 2 62 14" xfId="36329"/>
    <cellStyle name="Normal 2 2 2 2 62 15" xfId="36330"/>
    <cellStyle name="Normal 2 2 2 2 62 16" xfId="36331"/>
    <cellStyle name="Normal 2 2 2 2 62 17" xfId="36332"/>
    <cellStyle name="Normal 2 2 2 2 62 18" xfId="36333"/>
    <cellStyle name="Normal 2 2 2 2 62 19" xfId="36334"/>
    <cellStyle name="Normal 2 2 2 2 62 2" xfId="36335"/>
    <cellStyle name="Normal 2 2 2 2 62 20" xfId="36336"/>
    <cellStyle name="Normal 2 2 2 2 62 21" xfId="36337"/>
    <cellStyle name="Normal 2 2 2 2 62 22" xfId="36338"/>
    <cellStyle name="Normal 2 2 2 2 62 3" xfId="36339"/>
    <cellStyle name="Normal 2 2 2 2 62 4" xfId="36340"/>
    <cellStyle name="Normal 2 2 2 2 62 5" xfId="36341"/>
    <cellStyle name="Normal 2 2 2 2 62 6" xfId="36342"/>
    <cellStyle name="Normal 2 2 2 2 62 7" xfId="36343"/>
    <cellStyle name="Normal 2 2 2 2 62 8" xfId="36344"/>
    <cellStyle name="Normal 2 2 2 2 62 9" xfId="36345"/>
    <cellStyle name="Normal 2 2 2 2 63" xfId="36346"/>
    <cellStyle name="Normal 2 2 2 2 63 10" xfId="36347"/>
    <cellStyle name="Normal 2 2 2 2 63 11" xfId="36348"/>
    <cellStyle name="Normal 2 2 2 2 63 12" xfId="36349"/>
    <cellStyle name="Normal 2 2 2 2 63 13" xfId="36350"/>
    <cellStyle name="Normal 2 2 2 2 63 14" xfId="36351"/>
    <cellStyle name="Normal 2 2 2 2 63 15" xfId="36352"/>
    <cellStyle name="Normal 2 2 2 2 63 16" xfId="36353"/>
    <cellStyle name="Normal 2 2 2 2 63 17" xfId="36354"/>
    <cellStyle name="Normal 2 2 2 2 63 18" xfId="36355"/>
    <cellStyle name="Normal 2 2 2 2 63 19" xfId="36356"/>
    <cellStyle name="Normal 2 2 2 2 63 2" xfId="36357"/>
    <cellStyle name="Normal 2 2 2 2 63 20" xfId="36358"/>
    <cellStyle name="Normal 2 2 2 2 63 21" xfId="36359"/>
    <cellStyle name="Normal 2 2 2 2 63 22" xfId="36360"/>
    <cellStyle name="Normal 2 2 2 2 63 3" xfId="36361"/>
    <cellStyle name="Normal 2 2 2 2 63 4" xfId="36362"/>
    <cellStyle name="Normal 2 2 2 2 63 5" xfId="36363"/>
    <cellStyle name="Normal 2 2 2 2 63 6" xfId="36364"/>
    <cellStyle name="Normal 2 2 2 2 63 7" xfId="36365"/>
    <cellStyle name="Normal 2 2 2 2 63 8" xfId="36366"/>
    <cellStyle name="Normal 2 2 2 2 63 9" xfId="36367"/>
    <cellStyle name="Normal 2 2 2 2 64" xfId="36368"/>
    <cellStyle name="Normal 2 2 2 2 64 10" xfId="36369"/>
    <cellStyle name="Normal 2 2 2 2 64 11" xfId="36370"/>
    <cellStyle name="Normal 2 2 2 2 64 12" xfId="36371"/>
    <cellStyle name="Normal 2 2 2 2 64 13" xfId="36372"/>
    <cellStyle name="Normal 2 2 2 2 64 14" xfId="36373"/>
    <cellStyle name="Normal 2 2 2 2 64 15" xfId="36374"/>
    <cellStyle name="Normal 2 2 2 2 64 16" xfId="36375"/>
    <cellStyle name="Normal 2 2 2 2 64 17" xfId="36376"/>
    <cellStyle name="Normal 2 2 2 2 64 18" xfId="36377"/>
    <cellStyle name="Normal 2 2 2 2 64 19" xfId="36378"/>
    <cellStyle name="Normal 2 2 2 2 64 2" xfId="36379"/>
    <cellStyle name="Normal 2 2 2 2 64 20" xfId="36380"/>
    <cellStyle name="Normal 2 2 2 2 64 21" xfId="36381"/>
    <cellStyle name="Normal 2 2 2 2 64 22" xfId="36382"/>
    <cellStyle name="Normal 2 2 2 2 64 3" xfId="36383"/>
    <cellStyle name="Normal 2 2 2 2 64 4" xfId="36384"/>
    <cellStyle name="Normal 2 2 2 2 64 5" xfId="36385"/>
    <cellStyle name="Normal 2 2 2 2 64 6" xfId="36386"/>
    <cellStyle name="Normal 2 2 2 2 64 7" xfId="36387"/>
    <cellStyle name="Normal 2 2 2 2 64 8" xfId="36388"/>
    <cellStyle name="Normal 2 2 2 2 64 9" xfId="36389"/>
    <cellStyle name="Normal 2 2 2 2 65" xfId="36390"/>
    <cellStyle name="Normal 2 2 2 2 65 10" xfId="36391"/>
    <cellStyle name="Normal 2 2 2 2 65 11" xfId="36392"/>
    <cellStyle name="Normal 2 2 2 2 65 12" xfId="36393"/>
    <cellStyle name="Normal 2 2 2 2 65 13" xfId="36394"/>
    <cellStyle name="Normal 2 2 2 2 65 14" xfId="36395"/>
    <cellStyle name="Normal 2 2 2 2 65 15" xfId="36396"/>
    <cellStyle name="Normal 2 2 2 2 65 16" xfId="36397"/>
    <cellStyle name="Normal 2 2 2 2 65 17" xfId="36398"/>
    <cellStyle name="Normal 2 2 2 2 65 18" xfId="36399"/>
    <cellStyle name="Normal 2 2 2 2 65 19" xfId="36400"/>
    <cellStyle name="Normal 2 2 2 2 65 2" xfId="36401"/>
    <cellStyle name="Normal 2 2 2 2 65 20" xfId="36402"/>
    <cellStyle name="Normal 2 2 2 2 65 21" xfId="36403"/>
    <cellStyle name="Normal 2 2 2 2 65 22" xfId="36404"/>
    <cellStyle name="Normal 2 2 2 2 65 3" xfId="36405"/>
    <cellStyle name="Normal 2 2 2 2 65 4" xfId="36406"/>
    <cellStyle name="Normal 2 2 2 2 65 5" xfId="36407"/>
    <cellStyle name="Normal 2 2 2 2 65 6" xfId="36408"/>
    <cellStyle name="Normal 2 2 2 2 65 7" xfId="36409"/>
    <cellStyle name="Normal 2 2 2 2 65 8" xfId="36410"/>
    <cellStyle name="Normal 2 2 2 2 65 9" xfId="36411"/>
    <cellStyle name="Normal 2 2 2 2 66" xfId="36412"/>
    <cellStyle name="Normal 2 2 2 2 66 10" xfId="36413"/>
    <cellStyle name="Normal 2 2 2 2 66 11" xfId="36414"/>
    <cellStyle name="Normal 2 2 2 2 66 12" xfId="36415"/>
    <cellStyle name="Normal 2 2 2 2 66 13" xfId="36416"/>
    <cellStyle name="Normal 2 2 2 2 66 14" xfId="36417"/>
    <cellStyle name="Normal 2 2 2 2 66 15" xfId="36418"/>
    <cellStyle name="Normal 2 2 2 2 66 16" xfId="36419"/>
    <cellStyle name="Normal 2 2 2 2 66 17" xfId="36420"/>
    <cellStyle name="Normal 2 2 2 2 66 18" xfId="36421"/>
    <cellStyle name="Normal 2 2 2 2 66 19" xfId="36422"/>
    <cellStyle name="Normal 2 2 2 2 66 2" xfId="36423"/>
    <cellStyle name="Normal 2 2 2 2 66 20" xfId="36424"/>
    <cellStyle name="Normal 2 2 2 2 66 21" xfId="36425"/>
    <cellStyle name="Normal 2 2 2 2 66 22" xfId="36426"/>
    <cellStyle name="Normal 2 2 2 2 66 3" xfId="36427"/>
    <cellStyle name="Normal 2 2 2 2 66 4" xfId="36428"/>
    <cellStyle name="Normal 2 2 2 2 66 5" xfId="36429"/>
    <cellStyle name="Normal 2 2 2 2 66 6" xfId="36430"/>
    <cellStyle name="Normal 2 2 2 2 66 7" xfId="36431"/>
    <cellStyle name="Normal 2 2 2 2 66 8" xfId="36432"/>
    <cellStyle name="Normal 2 2 2 2 66 9" xfId="36433"/>
    <cellStyle name="Normal 2 2 2 2 67" xfId="36434"/>
    <cellStyle name="Normal 2 2 2 2 67 10" xfId="36435"/>
    <cellStyle name="Normal 2 2 2 2 67 11" xfId="36436"/>
    <cellStyle name="Normal 2 2 2 2 67 12" xfId="36437"/>
    <cellStyle name="Normal 2 2 2 2 67 13" xfId="36438"/>
    <cellStyle name="Normal 2 2 2 2 67 14" xfId="36439"/>
    <cellStyle name="Normal 2 2 2 2 67 15" xfId="36440"/>
    <cellStyle name="Normal 2 2 2 2 67 16" xfId="36441"/>
    <cellStyle name="Normal 2 2 2 2 67 17" xfId="36442"/>
    <cellStyle name="Normal 2 2 2 2 67 18" xfId="36443"/>
    <cellStyle name="Normal 2 2 2 2 67 19" xfId="36444"/>
    <cellStyle name="Normal 2 2 2 2 67 2" xfId="36445"/>
    <cellStyle name="Normal 2 2 2 2 67 20" xfId="36446"/>
    <cellStyle name="Normal 2 2 2 2 67 21" xfId="36447"/>
    <cellStyle name="Normal 2 2 2 2 67 22" xfId="36448"/>
    <cellStyle name="Normal 2 2 2 2 67 3" xfId="36449"/>
    <cellStyle name="Normal 2 2 2 2 67 4" xfId="36450"/>
    <cellStyle name="Normal 2 2 2 2 67 5" xfId="36451"/>
    <cellStyle name="Normal 2 2 2 2 67 6" xfId="36452"/>
    <cellStyle name="Normal 2 2 2 2 67 7" xfId="36453"/>
    <cellStyle name="Normal 2 2 2 2 67 8" xfId="36454"/>
    <cellStyle name="Normal 2 2 2 2 67 9" xfId="36455"/>
    <cellStyle name="Normal 2 2 2 2 68" xfId="36456"/>
    <cellStyle name="Normal 2 2 2 2 68 10" xfId="36457"/>
    <cellStyle name="Normal 2 2 2 2 68 11" xfId="36458"/>
    <cellStyle name="Normal 2 2 2 2 68 12" xfId="36459"/>
    <cellStyle name="Normal 2 2 2 2 68 13" xfId="36460"/>
    <cellStyle name="Normal 2 2 2 2 68 14" xfId="36461"/>
    <cellStyle name="Normal 2 2 2 2 68 15" xfId="36462"/>
    <cellStyle name="Normal 2 2 2 2 68 16" xfId="36463"/>
    <cellStyle name="Normal 2 2 2 2 68 17" xfId="36464"/>
    <cellStyle name="Normal 2 2 2 2 68 18" xfId="36465"/>
    <cellStyle name="Normal 2 2 2 2 68 19" xfId="36466"/>
    <cellStyle name="Normal 2 2 2 2 68 2" xfId="36467"/>
    <cellStyle name="Normal 2 2 2 2 68 20" xfId="36468"/>
    <cellStyle name="Normal 2 2 2 2 68 21" xfId="36469"/>
    <cellStyle name="Normal 2 2 2 2 68 22" xfId="36470"/>
    <cellStyle name="Normal 2 2 2 2 68 3" xfId="36471"/>
    <cellStyle name="Normal 2 2 2 2 68 4" xfId="36472"/>
    <cellStyle name="Normal 2 2 2 2 68 5" xfId="36473"/>
    <cellStyle name="Normal 2 2 2 2 68 6" xfId="36474"/>
    <cellStyle name="Normal 2 2 2 2 68 7" xfId="36475"/>
    <cellStyle name="Normal 2 2 2 2 68 8" xfId="36476"/>
    <cellStyle name="Normal 2 2 2 2 68 9" xfId="36477"/>
    <cellStyle name="Normal 2 2 2 2 69" xfId="36478"/>
    <cellStyle name="Normal 2 2 2 2 69 10" xfId="36479"/>
    <cellStyle name="Normal 2 2 2 2 69 11" xfId="36480"/>
    <cellStyle name="Normal 2 2 2 2 69 12" xfId="36481"/>
    <cellStyle name="Normal 2 2 2 2 69 13" xfId="36482"/>
    <cellStyle name="Normal 2 2 2 2 69 14" xfId="36483"/>
    <cellStyle name="Normal 2 2 2 2 69 15" xfId="36484"/>
    <cellStyle name="Normal 2 2 2 2 69 16" xfId="36485"/>
    <cellStyle name="Normal 2 2 2 2 69 17" xfId="36486"/>
    <cellStyle name="Normal 2 2 2 2 69 18" xfId="36487"/>
    <cellStyle name="Normal 2 2 2 2 69 19" xfId="36488"/>
    <cellStyle name="Normal 2 2 2 2 69 2" xfId="36489"/>
    <cellStyle name="Normal 2 2 2 2 69 20" xfId="36490"/>
    <cellStyle name="Normal 2 2 2 2 69 21" xfId="36491"/>
    <cellStyle name="Normal 2 2 2 2 69 22" xfId="36492"/>
    <cellStyle name="Normal 2 2 2 2 69 3" xfId="36493"/>
    <cellStyle name="Normal 2 2 2 2 69 4" xfId="36494"/>
    <cellStyle name="Normal 2 2 2 2 69 5" xfId="36495"/>
    <cellStyle name="Normal 2 2 2 2 69 6" xfId="36496"/>
    <cellStyle name="Normal 2 2 2 2 69 7" xfId="36497"/>
    <cellStyle name="Normal 2 2 2 2 69 8" xfId="36498"/>
    <cellStyle name="Normal 2 2 2 2 69 9" xfId="36499"/>
    <cellStyle name="Normal 2 2 2 2 7" xfId="36500"/>
    <cellStyle name="Normal 2 2 2 2 7 10" xfId="36501"/>
    <cellStyle name="Normal 2 2 2 2 7 11" xfId="36502"/>
    <cellStyle name="Normal 2 2 2 2 7 12" xfId="36503"/>
    <cellStyle name="Normal 2 2 2 2 7 13" xfId="36504"/>
    <cellStyle name="Normal 2 2 2 2 7 14" xfId="36505"/>
    <cellStyle name="Normal 2 2 2 2 7 15" xfId="36506"/>
    <cellStyle name="Normal 2 2 2 2 7 16" xfId="36507"/>
    <cellStyle name="Normal 2 2 2 2 7 17" xfId="36508"/>
    <cellStyle name="Normal 2 2 2 2 7 18" xfId="36509"/>
    <cellStyle name="Normal 2 2 2 2 7 19" xfId="36510"/>
    <cellStyle name="Normal 2 2 2 2 7 2" xfId="36511"/>
    <cellStyle name="Normal 2 2 2 2 7 2 10" xfId="36512"/>
    <cellStyle name="Normal 2 2 2 2 7 2 11" xfId="36513"/>
    <cellStyle name="Normal 2 2 2 2 7 2 12" xfId="36514"/>
    <cellStyle name="Normal 2 2 2 2 7 2 13" xfId="36515"/>
    <cellStyle name="Normal 2 2 2 2 7 2 14" xfId="36516"/>
    <cellStyle name="Normal 2 2 2 2 7 2 15" xfId="36517"/>
    <cellStyle name="Normal 2 2 2 2 7 2 16" xfId="36518"/>
    <cellStyle name="Normal 2 2 2 2 7 2 17" xfId="36519"/>
    <cellStyle name="Normal 2 2 2 2 7 2 18" xfId="36520"/>
    <cellStyle name="Normal 2 2 2 2 7 2 19" xfId="36521"/>
    <cellStyle name="Normal 2 2 2 2 7 2 2" xfId="36522"/>
    <cellStyle name="Normal 2 2 2 2 7 2 20" xfId="36523"/>
    <cellStyle name="Normal 2 2 2 2 7 2 21" xfId="36524"/>
    <cellStyle name="Normal 2 2 2 2 7 2 22" xfId="36525"/>
    <cellStyle name="Normal 2 2 2 2 7 2 23" xfId="36526"/>
    <cellStyle name="Normal 2 2 2 2 7 2 24" xfId="36527"/>
    <cellStyle name="Normal 2 2 2 2 7 2 25" xfId="36528"/>
    <cellStyle name="Normal 2 2 2 2 7 2 26" xfId="36529"/>
    <cellStyle name="Normal 2 2 2 2 7 2 27" xfId="36530"/>
    <cellStyle name="Normal 2 2 2 2 7 2 28" xfId="36531"/>
    <cellStyle name="Normal 2 2 2 2 7 2 29" xfId="36532"/>
    <cellStyle name="Normal 2 2 2 2 7 2 3" xfId="36533"/>
    <cellStyle name="Normal 2 2 2 2 7 2 30" xfId="36534"/>
    <cellStyle name="Normal 2 2 2 2 7 2 31" xfId="36535"/>
    <cellStyle name="Normal 2 2 2 2 7 2 32" xfId="36536"/>
    <cellStyle name="Normal 2 2 2 2 7 2 33" xfId="36537"/>
    <cellStyle name="Normal 2 2 2 2 7 2 34" xfId="36538"/>
    <cellStyle name="Normal 2 2 2 2 7 2 35" xfId="36539"/>
    <cellStyle name="Normal 2 2 2 2 7 2 36" xfId="36540"/>
    <cellStyle name="Normal 2 2 2 2 7 2 37" xfId="36541"/>
    <cellStyle name="Normal 2 2 2 2 7 2 4" xfId="36542"/>
    <cellStyle name="Normal 2 2 2 2 7 2 5" xfId="36543"/>
    <cellStyle name="Normal 2 2 2 2 7 2 6" xfId="36544"/>
    <cellStyle name="Normal 2 2 2 2 7 2 7" xfId="36545"/>
    <cellStyle name="Normal 2 2 2 2 7 2 8" xfId="36546"/>
    <cellStyle name="Normal 2 2 2 2 7 2 9" xfId="36547"/>
    <cellStyle name="Normal 2 2 2 2 7 20" xfId="36548"/>
    <cellStyle name="Normal 2 2 2 2 7 21" xfId="36549"/>
    <cellStyle name="Normal 2 2 2 2 7 22" xfId="36550"/>
    <cellStyle name="Normal 2 2 2 2 7 23" xfId="36551"/>
    <cellStyle name="Normal 2 2 2 2 7 24" xfId="36552"/>
    <cellStyle name="Normal 2 2 2 2 7 25" xfId="36553"/>
    <cellStyle name="Normal 2 2 2 2 7 26" xfId="36554"/>
    <cellStyle name="Normal 2 2 2 2 7 27" xfId="36555"/>
    <cellStyle name="Normal 2 2 2 2 7 28" xfId="36556"/>
    <cellStyle name="Normal 2 2 2 2 7 29" xfId="36557"/>
    <cellStyle name="Normal 2 2 2 2 7 3" xfId="36558"/>
    <cellStyle name="Normal 2 2 2 2 7 30" xfId="36559"/>
    <cellStyle name="Normal 2 2 2 2 7 31" xfId="36560"/>
    <cellStyle name="Normal 2 2 2 2 7 32" xfId="36561"/>
    <cellStyle name="Normal 2 2 2 2 7 33" xfId="36562"/>
    <cellStyle name="Normal 2 2 2 2 7 34" xfId="36563"/>
    <cellStyle name="Normal 2 2 2 2 7 35" xfId="36564"/>
    <cellStyle name="Normal 2 2 2 2 7 36" xfId="36565"/>
    <cellStyle name="Normal 2 2 2 2 7 37" xfId="36566"/>
    <cellStyle name="Normal 2 2 2 2 7 4" xfId="36567"/>
    <cellStyle name="Normal 2 2 2 2 7 5" xfId="36568"/>
    <cellStyle name="Normal 2 2 2 2 7 6" xfId="36569"/>
    <cellStyle name="Normal 2 2 2 2 7 7" xfId="36570"/>
    <cellStyle name="Normal 2 2 2 2 7 8" xfId="36571"/>
    <cellStyle name="Normal 2 2 2 2 7 9" xfId="36572"/>
    <cellStyle name="Normal 2 2 2 2 70" xfId="36573"/>
    <cellStyle name="Normal 2 2 2 2 70 10" xfId="36574"/>
    <cellStyle name="Normal 2 2 2 2 70 11" xfId="36575"/>
    <cellStyle name="Normal 2 2 2 2 70 12" xfId="36576"/>
    <cellStyle name="Normal 2 2 2 2 70 13" xfId="36577"/>
    <cellStyle name="Normal 2 2 2 2 70 14" xfId="36578"/>
    <cellStyle name="Normal 2 2 2 2 70 15" xfId="36579"/>
    <cellStyle name="Normal 2 2 2 2 70 16" xfId="36580"/>
    <cellStyle name="Normal 2 2 2 2 70 17" xfId="36581"/>
    <cellStyle name="Normal 2 2 2 2 70 18" xfId="36582"/>
    <cellStyle name="Normal 2 2 2 2 70 19" xfId="36583"/>
    <cellStyle name="Normal 2 2 2 2 70 2" xfId="36584"/>
    <cellStyle name="Normal 2 2 2 2 70 20" xfId="36585"/>
    <cellStyle name="Normal 2 2 2 2 70 21" xfId="36586"/>
    <cellStyle name="Normal 2 2 2 2 70 22" xfId="36587"/>
    <cellStyle name="Normal 2 2 2 2 70 3" xfId="36588"/>
    <cellStyle name="Normal 2 2 2 2 70 4" xfId="36589"/>
    <cellStyle name="Normal 2 2 2 2 70 5" xfId="36590"/>
    <cellStyle name="Normal 2 2 2 2 70 6" xfId="36591"/>
    <cellStyle name="Normal 2 2 2 2 70 7" xfId="36592"/>
    <cellStyle name="Normal 2 2 2 2 70 8" xfId="36593"/>
    <cellStyle name="Normal 2 2 2 2 70 9" xfId="36594"/>
    <cellStyle name="Normal 2 2 2 2 71" xfId="36595"/>
    <cellStyle name="Normal 2 2 2 2 71 10" xfId="36596"/>
    <cellStyle name="Normal 2 2 2 2 71 11" xfId="36597"/>
    <cellStyle name="Normal 2 2 2 2 71 12" xfId="36598"/>
    <cellStyle name="Normal 2 2 2 2 71 13" xfId="36599"/>
    <cellStyle name="Normal 2 2 2 2 71 14" xfId="36600"/>
    <cellStyle name="Normal 2 2 2 2 71 15" xfId="36601"/>
    <cellStyle name="Normal 2 2 2 2 71 16" xfId="36602"/>
    <cellStyle name="Normal 2 2 2 2 71 17" xfId="36603"/>
    <cellStyle name="Normal 2 2 2 2 71 18" xfId="36604"/>
    <cellStyle name="Normal 2 2 2 2 71 19" xfId="36605"/>
    <cellStyle name="Normal 2 2 2 2 71 2" xfId="36606"/>
    <cellStyle name="Normal 2 2 2 2 71 20" xfId="36607"/>
    <cellStyle name="Normal 2 2 2 2 71 21" xfId="36608"/>
    <cellStyle name="Normal 2 2 2 2 71 22" xfId="36609"/>
    <cellStyle name="Normal 2 2 2 2 71 3" xfId="36610"/>
    <cellStyle name="Normal 2 2 2 2 71 4" xfId="36611"/>
    <cellStyle name="Normal 2 2 2 2 71 5" xfId="36612"/>
    <cellStyle name="Normal 2 2 2 2 71 6" xfId="36613"/>
    <cellStyle name="Normal 2 2 2 2 71 7" xfId="36614"/>
    <cellStyle name="Normal 2 2 2 2 71 8" xfId="36615"/>
    <cellStyle name="Normal 2 2 2 2 71 9" xfId="36616"/>
    <cellStyle name="Normal 2 2 2 2 72" xfId="36617"/>
    <cellStyle name="Normal 2 2 2 2 72 10" xfId="36618"/>
    <cellStyle name="Normal 2 2 2 2 72 11" xfId="36619"/>
    <cellStyle name="Normal 2 2 2 2 72 12" xfId="36620"/>
    <cellStyle name="Normal 2 2 2 2 72 13" xfId="36621"/>
    <cellStyle name="Normal 2 2 2 2 72 14" xfId="36622"/>
    <cellStyle name="Normal 2 2 2 2 72 15" xfId="36623"/>
    <cellStyle name="Normal 2 2 2 2 72 16" xfId="36624"/>
    <cellStyle name="Normal 2 2 2 2 72 17" xfId="36625"/>
    <cellStyle name="Normal 2 2 2 2 72 18" xfId="36626"/>
    <cellStyle name="Normal 2 2 2 2 72 19" xfId="36627"/>
    <cellStyle name="Normal 2 2 2 2 72 2" xfId="36628"/>
    <cellStyle name="Normal 2 2 2 2 72 20" xfId="36629"/>
    <cellStyle name="Normal 2 2 2 2 72 21" xfId="36630"/>
    <cellStyle name="Normal 2 2 2 2 72 22" xfId="36631"/>
    <cellStyle name="Normal 2 2 2 2 72 3" xfId="36632"/>
    <cellStyle name="Normal 2 2 2 2 72 4" xfId="36633"/>
    <cellStyle name="Normal 2 2 2 2 72 5" xfId="36634"/>
    <cellStyle name="Normal 2 2 2 2 72 6" xfId="36635"/>
    <cellStyle name="Normal 2 2 2 2 72 7" xfId="36636"/>
    <cellStyle name="Normal 2 2 2 2 72 8" xfId="36637"/>
    <cellStyle name="Normal 2 2 2 2 72 9" xfId="36638"/>
    <cellStyle name="Normal 2 2 2 2 73" xfId="36639"/>
    <cellStyle name="Normal 2 2 2 2 73 10" xfId="36640"/>
    <cellStyle name="Normal 2 2 2 2 73 11" xfId="36641"/>
    <cellStyle name="Normal 2 2 2 2 73 12" xfId="36642"/>
    <cellStyle name="Normal 2 2 2 2 73 13" xfId="36643"/>
    <cellStyle name="Normal 2 2 2 2 73 14" xfId="36644"/>
    <cellStyle name="Normal 2 2 2 2 73 15" xfId="36645"/>
    <cellStyle name="Normal 2 2 2 2 73 16" xfId="36646"/>
    <cellStyle name="Normal 2 2 2 2 73 17" xfId="36647"/>
    <cellStyle name="Normal 2 2 2 2 73 18" xfId="36648"/>
    <cellStyle name="Normal 2 2 2 2 73 19" xfId="36649"/>
    <cellStyle name="Normal 2 2 2 2 73 2" xfId="36650"/>
    <cellStyle name="Normal 2 2 2 2 73 20" xfId="36651"/>
    <cellStyle name="Normal 2 2 2 2 73 21" xfId="36652"/>
    <cellStyle name="Normal 2 2 2 2 73 22" xfId="36653"/>
    <cellStyle name="Normal 2 2 2 2 73 3" xfId="36654"/>
    <cellStyle name="Normal 2 2 2 2 73 4" xfId="36655"/>
    <cellStyle name="Normal 2 2 2 2 73 5" xfId="36656"/>
    <cellStyle name="Normal 2 2 2 2 73 6" xfId="36657"/>
    <cellStyle name="Normal 2 2 2 2 73 7" xfId="36658"/>
    <cellStyle name="Normal 2 2 2 2 73 8" xfId="36659"/>
    <cellStyle name="Normal 2 2 2 2 73 9" xfId="36660"/>
    <cellStyle name="Normal 2 2 2 2 74" xfId="36661"/>
    <cellStyle name="Normal 2 2 2 2 74 10" xfId="36662"/>
    <cellStyle name="Normal 2 2 2 2 74 11" xfId="36663"/>
    <cellStyle name="Normal 2 2 2 2 74 12" xfId="36664"/>
    <cellStyle name="Normal 2 2 2 2 74 13" xfId="36665"/>
    <cellStyle name="Normal 2 2 2 2 74 14" xfId="36666"/>
    <cellStyle name="Normal 2 2 2 2 74 15" xfId="36667"/>
    <cellStyle name="Normal 2 2 2 2 74 16" xfId="36668"/>
    <cellStyle name="Normal 2 2 2 2 74 17" xfId="36669"/>
    <cellStyle name="Normal 2 2 2 2 74 18" xfId="36670"/>
    <cellStyle name="Normal 2 2 2 2 74 19" xfId="36671"/>
    <cellStyle name="Normal 2 2 2 2 74 2" xfId="36672"/>
    <cellStyle name="Normal 2 2 2 2 74 20" xfId="36673"/>
    <cellStyle name="Normal 2 2 2 2 74 21" xfId="36674"/>
    <cellStyle name="Normal 2 2 2 2 74 22" xfId="36675"/>
    <cellStyle name="Normal 2 2 2 2 74 3" xfId="36676"/>
    <cellStyle name="Normal 2 2 2 2 74 4" xfId="36677"/>
    <cellStyle name="Normal 2 2 2 2 74 5" xfId="36678"/>
    <cellStyle name="Normal 2 2 2 2 74 6" xfId="36679"/>
    <cellStyle name="Normal 2 2 2 2 74 7" xfId="36680"/>
    <cellStyle name="Normal 2 2 2 2 74 8" xfId="36681"/>
    <cellStyle name="Normal 2 2 2 2 74 9" xfId="36682"/>
    <cellStyle name="Normal 2 2 2 2 75" xfId="36683"/>
    <cellStyle name="Normal 2 2 2 2 75 10" xfId="36684"/>
    <cellStyle name="Normal 2 2 2 2 75 11" xfId="36685"/>
    <cellStyle name="Normal 2 2 2 2 75 12" xfId="36686"/>
    <cellStyle name="Normal 2 2 2 2 75 13" xfId="36687"/>
    <cellStyle name="Normal 2 2 2 2 75 14" xfId="36688"/>
    <cellStyle name="Normal 2 2 2 2 75 15" xfId="36689"/>
    <cellStyle name="Normal 2 2 2 2 75 16" xfId="36690"/>
    <cellStyle name="Normal 2 2 2 2 75 17" xfId="36691"/>
    <cellStyle name="Normal 2 2 2 2 75 18" xfId="36692"/>
    <cellStyle name="Normal 2 2 2 2 75 19" xfId="36693"/>
    <cellStyle name="Normal 2 2 2 2 75 2" xfId="36694"/>
    <cellStyle name="Normal 2 2 2 2 75 20" xfId="36695"/>
    <cellStyle name="Normal 2 2 2 2 75 21" xfId="36696"/>
    <cellStyle name="Normal 2 2 2 2 75 22" xfId="36697"/>
    <cellStyle name="Normal 2 2 2 2 75 3" xfId="36698"/>
    <cellStyle name="Normal 2 2 2 2 75 4" xfId="36699"/>
    <cellStyle name="Normal 2 2 2 2 75 5" xfId="36700"/>
    <cellStyle name="Normal 2 2 2 2 75 6" xfId="36701"/>
    <cellStyle name="Normal 2 2 2 2 75 7" xfId="36702"/>
    <cellStyle name="Normal 2 2 2 2 75 8" xfId="36703"/>
    <cellStyle name="Normal 2 2 2 2 75 9" xfId="36704"/>
    <cellStyle name="Normal 2 2 2 2 76" xfId="36705"/>
    <cellStyle name="Normal 2 2 2 2 76 10" xfId="36706"/>
    <cellStyle name="Normal 2 2 2 2 76 11" xfId="36707"/>
    <cellStyle name="Normal 2 2 2 2 76 12" xfId="36708"/>
    <cellStyle name="Normal 2 2 2 2 76 13" xfId="36709"/>
    <cellStyle name="Normal 2 2 2 2 76 14" xfId="36710"/>
    <cellStyle name="Normal 2 2 2 2 76 15" xfId="36711"/>
    <cellStyle name="Normal 2 2 2 2 76 16" xfId="36712"/>
    <cellStyle name="Normal 2 2 2 2 76 17" xfId="36713"/>
    <cellStyle name="Normal 2 2 2 2 76 18" xfId="36714"/>
    <cellStyle name="Normal 2 2 2 2 76 19" xfId="36715"/>
    <cellStyle name="Normal 2 2 2 2 76 2" xfId="36716"/>
    <cellStyle name="Normal 2 2 2 2 76 20" xfId="36717"/>
    <cellStyle name="Normal 2 2 2 2 76 21" xfId="36718"/>
    <cellStyle name="Normal 2 2 2 2 76 22" xfId="36719"/>
    <cellStyle name="Normal 2 2 2 2 76 3" xfId="36720"/>
    <cellStyle name="Normal 2 2 2 2 76 4" xfId="36721"/>
    <cellStyle name="Normal 2 2 2 2 76 5" xfId="36722"/>
    <cellStyle name="Normal 2 2 2 2 76 6" xfId="36723"/>
    <cellStyle name="Normal 2 2 2 2 76 7" xfId="36724"/>
    <cellStyle name="Normal 2 2 2 2 76 8" xfId="36725"/>
    <cellStyle name="Normal 2 2 2 2 76 9" xfId="36726"/>
    <cellStyle name="Normal 2 2 2 2 77" xfId="36727"/>
    <cellStyle name="Normal 2 2 2 2 77 10" xfId="36728"/>
    <cellStyle name="Normal 2 2 2 2 77 11" xfId="36729"/>
    <cellStyle name="Normal 2 2 2 2 77 12" xfId="36730"/>
    <cellStyle name="Normal 2 2 2 2 77 13" xfId="36731"/>
    <cellStyle name="Normal 2 2 2 2 77 14" xfId="36732"/>
    <cellStyle name="Normal 2 2 2 2 77 15" xfId="36733"/>
    <cellStyle name="Normal 2 2 2 2 77 16" xfId="36734"/>
    <cellStyle name="Normal 2 2 2 2 77 17" xfId="36735"/>
    <cellStyle name="Normal 2 2 2 2 77 18" xfId="36736"/>
    <cellStyle name="Normal 2 2 2 2 77 19" xfId="36737"/>
    <cellStyle name="Normal 2 2 2 2 77 2" xfId="36738"/>
    <cellStyle name="Normal 2 2 2 2 77 20" xfId="36739"/>
    <cellStyle name="Normal 2 2 2 2 77 21" xfId="36740"/>
    <cellStyle name="Normal 2 2 2 2 77 22" xfId="36741"/>
    <cellStyle name="Normal 2 2 2 2 77 3" xfId="36742"/>
    <cellStyle name="Normal 2 2 2 2 77 4" xfId="36743"/>
    <cellStyle name="Normal 2 2 2 2 77 5" xfId="36744"/>
    <cellStyle name="Normal 2 2 2 2 77 6" xfId="36745"/>
    <cellStyle name="Normal 2 2 2 2 77 7" xfId="36746"/>
    <cellStyle name="Normal 2 2 2 2 77 8" xfId="36747"/>
    <cellStyle name="Normal 2 2 2 2 77 9" xfId="36748"/>
    <cellStyle name="Normal 2 2 2 2 78" xfId="36749"/>
    <cellStyle name="Normal 2 2 2 2 78 10" xfId="36750"/>
    <cellStyle name="Normal 2 2 2 2 78 11" xfId="36751"/>
    <cellStyle name="Normal 2 2 2 2 78 12" xfId="36752"/>
    <cellStyle name="Normal 2 2 2 2 78 13" xfId="36753"/>
    <cellStyle name="Normal 2 2 2 2 78 14" xfId="36754"/>
    <cellStyle name="Normal 2 2 2 2 78 15" xfId="36755"/>
    <cellStyle name="Normal 2 2 2 2 78 16" xfId="36756"/>
    <cellStyle name="Normal 2 2 2 2 78 17" xfId="36757"/>
    <cellStyle name="Normal 2 2 2 2 78 18" xfId="36758"/>
    <cellStyle name="Normal 2 2 2 2 78 19" xfId="36759"/>
    <cellStyle name="Normal 2 2 2 2 78 2" xfId="36760"/>
    <cellStyle name="Normal 2 2 2 2 78 20" xfId="36761"/>
    <cellStyle name="Normal 2 2 2 2 78 21" xfId="36762"/>
    <cellStyle name="Normal 2 2 2 2 78 22" xfId="36763"/>
    <cellStyle name="Normal 2 2 2 2 78 3" xfId="36764"/>
    <cellStyle name="Normal 2 2 2 2 78 4" xfId="36765"/>
    <cellStyle name="Normal 2 2 2 2 78 5" xfId="36766"/>
    <cellStyle name="Normal 2 2 2 2 78 6" xfId="36767"/>
    <cellStyle name="Normal 2 2 2 2 78 7" xfId="36768"/>
    <cellStyle name="Normal 2 2 2 2 78 8" xfId="36769"/>
    <cellStyle name="Normal 2 2 2 2 78 9" xfId="36770"/>
    <cellStyle name="Normal 2 2 2 2 79" xfId="36771"/>
    <cellStyle name="Normal 2 2 2 2 79 10" xfId="36772"/>
    <cellStyle name="Normal 2 2 2 2 79 11" xfId="36773"/>
    <cellStyle name="Normal 2 2 2 2 79 12" xfId="36774"/>
    <cellStyle name="Normal 2 2 2 2 79 13" xfId="36775"/>
    <cellStyle name="Normal 2 2 2 2 79 14" xfId="36776"/>
    <cellStyle name="Normal 2 2 2 2 79 15" xfId="36777"/>
    <cellStyle name="Normal 2 2 2 2 79 16" xfId="36778"/>
    <cellStyle name="Normal 2 2 2 2 79 17" xfId="36779"/>
    <cellStyle name="Normal 2 2 2 2 79 18" xfId="36780"/>
    <cellStyle name="Normal 2 2 2 2 79 19" xfId="36781"/>
    <cellStyle name="Normal 2 2 2 2 79 2" xfId="36782"/>
    <cellStyle name="Normal 2 2 2 2 79 20" xfId="36783"/>
    <cellStyle name="Normal 2 2 2 2 79 21" xfId="36784"/>
    <cellStyle name="Normal 2 2 2 2 79 22" xfId="36785"/>
    <cellStyle name="Normal 2 2 2 2 79 3" xfId="36786"/>
    <cellStyle name="Normal 2 2 2 2 79 4" xfId="36787"/>
    <cellStyle name="Normal 2 2 2 2 79 5" xfId="36788"/>
    <cellStyle name="Normal 2 2 2 2 79 6" xfId="36789"/>
    <cellStyle name="Normal 2 2 2 2 79 7" xfId="36790"/>
    <cellStyle name="Normal 2 2 2 2 79 8" xfId="36791"/>
    <cellStyle name="Normal 2 2 2 2 79 9" xfId="36792"/>
    <cellStyle name="Normal 2 2 2 2 8" xfId="36793"/>
    <cellStyle name="Normal 2 2 2 2 80" xfId="36794"/>
    <cellStyle name="Normal 2 2 2 2 80 10" xfId="36795"/>
    <cellStyle name="Normal 2 2 2 2 80 11" xfId="36796"/>
    <cellStyle name="Normal 2 2 2 2 80 12" xfId="36797"/>
    <cellStyle name="Normal 2 2 2 2 80 13" xfId="36798"/>
    <cellStyle name="Normal 2 2 2 2 80 14" xfId="36799"/>
    <cellStyle name="Normal 2 2 2 2 80 15" xfId="36800"/>
    <cellStyle name="Normal 2 2 2 2 80 16" xfId="36801"/>
    <cellStyle name="Normal 2 2 2 2 80 17" xfId="36802"/>
    <cellStyle name="Normal 2 2 2 2 80 18" xfId="36803"/>
    <cellStyle name="Normal 2 2 2 2 80 19" xfId="36804"/>
    <cellStyle name="Normal 2 2 2 2 80 2" xfId="36805"/>
    <cellStyle name="Normal 2 2 2 2 80 20" xfId="36806"/>
    <cellStyle name="Normal 2 2 2 2 80 21" xfId="36807"/>
    <cellStyle name="Normal 2 2 2 2 80 22" xfId="36808"/>
    <cellStyle name="Normal 2 2 2 2 80 3" xfId="36809"/>
    <cellStyle name="Normal 2 2 2 2 80 4" xfId="36810"/>
    <cellStyle name="Normal 2 2 2 2 80 5" xfId="36811"/>
    <cellStyle name="Normal 2 2 2 2 80 6" xfId="36812"/>
    <cellStyle name="Normal 2 2 2 2 80 7" xfId="36813"/>
    <cellStyle name="Normal 2 2 2 2 80 8" xfId="36814"/>
    <cellStyle name="Normal 2 2 2 2 80 9" xfId="36815"/>
    <cellStyle name="Normal 2 2 2 2 81" xfId="36816"/>
    <cellStyle name="Normal 2 2 2 2 81 10" xfId="36817"/>
    <cellStyle name="Normal 2 2 2 2 81 11" xfId="36818"/>
    <cellStyle name="Normal 2 2 2 2 81 12" xfId="36819"/>
    <cellStyle name="Normal 2 2 2 2 81 13" xfId="36820"/>
    <cellStyle name="Normal 2 2 2 2 81 14" xfId="36821"/>
    <cellStyle name="Normal 2 2 2 2 81 15" xfId="36822"/>
    <cellStyle name="Normal 2 2 2 2 81 16" xfId="36823"/>
    <cellStyle name="Normal 2 2 2 2 81 17" xfId="36824"/>
    <cellStyle name="Normal 2 2 2 2 81 18" xfId="36825"/>
    <cellStyle name="Normal 2 2 2 2 81 19" xfId="36826"/>
    <cellStyle name="Normal 2 2 2 2 81 2" xfId="36827"/>
    <cellStyle name="Normal 2 2 2 2 81 20" xfId="36828"/>
    <cellStyle name="Normal 2 2 2 2 81 21" xfId="36829"/>
    <cellStyle name="Normal 2 2 2 2 81 22" xfId="36830"/>
    <cellStyle name="Normal 2 2 2 2 81 3" xfId="36831"/>
    <cellStyle name="Normal 2 2 2 2 81 4" xfId="36832"/>
    <cellStyle name="Normal 2 2 2 2 81 5" xfId="36833"/>
    <cellStyle name="Normal 2 2 2 2 81 6" xfId="36834"/>
    <cellStyle name="Normal 2 2 2 2 81 7" xfId="36835"/>
    <cellStyle name="Normal 2 2 2 2 81 8" xfId="36836"/>
    <cellStyle name="Normal 2 2 2 2 81 9" xfId="36837"/>
    <cellStyle name="Normal 2 2 2 2 82" xfId="36838"/>
    <cellStyle name="Normal 2 2 2 2 82 10" xfId="36839"/>
    <cellStyle name="Normal 2 2 2 2 82 11" xfId="36840"/>
    <cellStyle name="Normal 2 2 2 2 82 12" xfId="36841"/>
    <cellStyle name="Normal 2 2 2 2 82 13" xfId="36842"/>
    <cellStyle name="Normal 2 2 2 2 82 14" xfId="36843"/>
    <cellStyle name="Normal 2 2 2 2 82 15" xfId="36844"/>
    <cellStyle name="Normal 2 2 2 2 82 16" xfId="36845"/>
    <cellStyle name="Normal 2 2 2 2 82 17" xfId="36846"/>
    <cellStyle name="Normal 2 2 2 2 82 18" xfId="36847"/>
    <cellStyle name="Normal 2 2 2 2 82 19" xfId="36848"/>
    <cellStyle name="Normal 2 2 2 2 82 2" xfId="36849"/>
    <cellStyle name="Normal 2 2 2 2 82 20" xfId="36850"/>
    <cellStyle name="Normal 2 2 2 2 82 21" xfId="36851"/>
    <cellStyle name="Normal 2 2 2 2 82 22" xfId="36852"/>
    <cellStyle name="Normal 2 2 2 2 82 3" xfId="36853"/>
    <cellStyle name="Normal 2 2 2 2 82 4" xfId="36854"/>
    <cellStyle name="Normal 2 2 2 2 82 5" xfId="36855"/>
    <cellStyle name="Normal 2 2 2 2 82 6" xfId="36856"/>
    <cellStyle name="Normal 2 2 2 2 82 7" xfId="36857"/>
    <cellStyle name="Normal 2 2 2 2 82 8" xfId="36858"/>
    <cellStyle name="Normal 2 2 2 2 82 9" xfId="36859"/>
    <cellStyle name="Normal 2 2 2 2 83" xfId="36860"/>
    <cellStyle name="Normal 2 2 2 2 83 10" xfId="36861"/>
    <cellStyle name="Normal 2 2 2 2 83 11" xfId="36862"/>
    <cellStyle name="Normal 2 2 2 2 83 12" xfId="36863"/>
    <cellStyle name="Normal 2 2 2 2 83 13" xfId="36864"/>
    <cellStyle name="Normal 2 2 2 2 83 14" xfId="36865"/>
    <cellStyle name="Normal 2 2 2 2 83 15" xfId="36866"/>
    <cellStyle name="Normal 2 2 2 2 83 16" xfId="36867"/>
    <cellStyle name="Normal 2 2 2 2 83 17" xfId="36868"/>
    <cellStyle name="Normal 2 2 2 2 83 18" xfId="36869"/>
    <cellStyle name="Normal 2 2 2 2 83 19" xfId="36870"/>
    <cellStyle name="Normal 2 2 2 2 83 2" xfId="36871"/>
    <cellStyle name="Normal 2 2 2 2 83 20" xfId="36872"/>
    <cellStyle name="Normal 2 2 2 2 83 21" xfId="36873"/>
    <cellStyle name="Normal 2 2 2 2 83 22" xfId="36874"/>
    <cellStyle name="Normal 2 2 2 2 83 3" xfId="36875"/>
    <cellStyle name="Normal 2 2 2 2 83 4" xfId="36876"/>
    <cellStyle name="Normal 2 2 2 2 83 5" xfId="36877"/>
    <cellStyle name="Normal 2 2 2 2 83 6" xfId="36878"/>
    <cellStyle name="Normal 2 2 2 2 83 7" xfId="36879"/>
    <cellStyle name="Normal 2 2 2 2 83 8" xfId="36880"/>
    <cellStyle name="Normal 2 2 2 2 83 9" xfId="36881"/>
    <cellStyle name="Normal 2 2 2 2 84" xfId="36882"/>
    <cellStyle name="Normal 2 2 2 2 84 10" xfId="36883"/>
    <cellStyle name="Normal 2 2 2 2 84 11" xfId="36884"/>
    <cellStyle name="Normal 2 2 2 2 84 12" xfId="36885"/>
    <cellStyle name="Normal 2 2 2 2 84 13" xfId="36886"/>
    <cellStyle name="Normal 2 2 2 2 84 14" xfId="36887"/>
    <cellStyle name="Normal 2 2 2 2 84 15" xfId="36888"/>
    <cellStyle name="Normal 2 2 2 2 84 16" xfId="36889"/>
    <cellStyle name="Normal 2 2 2 2 84 17" xfId="36890"/>
    <cellStyle name="Normal 2 2 2 2 84 18" xfId="36891"/>
    <cellStyle name="Normal 2 2 2 2 84 19" xfId="36892"/>
    <cellStyle name="Normal 2 2 2 2 84 2" xfId="36893"/>
    <cellStyle name="Normal 2 2 2 2 84 20" xfId="36894"/>
    <cellStyle name="Normal 2 2 2 2 84 21" xfId="36895"/>
    <cellStyle name="Normal 2 2 2 2 84 22" xfId="36896"/>
    <cellStyle name="Normal 2 2 2 2 84 3" xfId="36897"/>
    <cellStyle name="Normal 2 2 2 2 84 4" xfId="36898"/>
    <cellStyle name="Normal 2 2 2 2 84 5" xfId="36899"/>
    <cellStyle name="Normal 2 2 2 2 84 6" xfId="36900"/>
    <cellStyle name="Normal 2 2 2 2 84 7" xfId="36901"/>
    <cellStyle name="Normal 2 2 2 2 84 8" xfId="36902"/>
    <cellStyle name="Normal 2 2 2 2 84 9" xfId="36903"/>
    <cellStyle name="Normal 2 2 2 2 85" xfId="36904"/>
    <cellStyle name="Normal 2 2 2 2 85 10" xfId="36905"/>
    <cellStyle name="Normal 2 2 2 2 85 11" xfId="36906"/>
    <cellStyle name="Normal 2 2 2 2 85 12" xfId="36907"/>
    <cellStyle name="Normal 2 2 2 2 85 13" xfId="36908"/>
    <cellStyle name="Normal 2 2 2 2 85 14" xfId="36909"/>
    <cellStyle name="Normal 2 2 2 2 85 15" xfId="36910"/>
    <cellStyle name="Normal 2 2 2 2 85 16" xfId="36911"/>
    <cellStyle name="Normal 2 2 2 2 85 17" xfId="36912"/>
    <cellStyle name="Normal 2 2 2 2 85 18" xfId="36913"/>
    <cellStyle name="Normal 2 2 2 2 85 19" xfId="36914"/>
    <cellStyle name="Normal 2 2 2 2 85 2" xfId="36915"/>
    <cellStyle name="Normal 2 2 2 2 85 20" xfId="36916"/>
    <cellStyle name="Normal 2 2 2 2 85 21" xfId="36917"/>
    <cellStyle name="Normal 2 2 2 2 85 22" xfId="36918"/>
    <cellStyle name="Normal 2 2 2 2 85 3" xfId="36919"/>
    <cellStyle name="Normal 2 2 2 2 85 4" xfId="36920"/>
    <cellStyle name="Normal 2 2 2 2 85 5" xfId="36921"/>
    <cellStyle name="Normal 2 2 2 2 85 6" xfId="36922"/>
    <cellStyle name="Normal 2 2 2 2 85 7" xfId="36923"/>
    <cellStyle name="Normal 2 2 2 2 85 8" xfId="36924"/>
    <cellStyle name="Normal 2 2 2 2 85 9" xfId="36925"/>
    <cellStyle name="Normal 2 2 2 2 86" xfId="36926"/>
    <cellStyle name="Normal 2 2 2 2 86 10" xfId="36927"/>
    <cellStyle name="Normal 2 2 2 2 86 11" xfId="36928"/>
    <cellStyle name="Normal 2 2 2 2 86 12" xfId="36929"/>
    <cellStyle name="Normal 2 2 2 2 86 13" xfId="36930"/>
    <cellStyle name="Normal 2 2 2 2 86 14" xfId="36931"/>
    <cellStyle name="Normal 2 2 2 2 86 15" xfId="36932"/>
    <cellStyle name="Normal 2 2 2 2 86 16" xfId="36933"/>
    <cellStyle name="Normal 2 2 2 2 86 17" xfId="36934"/>
    <cellStyle name="Normal 2 2 2 2 86 18" xfId="36935"/>
    <cellStyle name="Normal 2 2 2 2 86 19" xfId="36936"/>
    <cellStyle name="Normal 2 2 2 2 86 2" xfId="36937"/>
    <cellStyle name="Normal 2 2 2 2 86 20" xfId="36938"/>
    <cellStyle name="Normal 2 2 2 2 86 21" xfId="36939"/>
    <cellStyle name="Normal 2 2 2 2 86 22" xfId="36940"/>
    <cellStyle name="Normal 2 2 2 2 86 3" xfId="36941"/>
    <cellStyle name="Normal 2 2 2 2 86 4" xfId="36942"/>
    <cellStyle name="Normal 2 2 2 2 86 5" xfId="36943"/>
    <cellStyle name="Normal 2 2 2 2 86 6" xfId="36944"/>
    <cellStyle name="Normal 2 2 2 2 86 7" xfId="36945"/>
    <cellStyle name="Normal 2 2 2 2 86 8" xfId="36946"/>
    <cellStyle name="Normal 2 2 2 2 86 9" xfId="36947"/>
    <cellStyle name="Normal 2 2 2 2 87" xfId="36948"/>
    <cellStyle name="Normal 2 2 2 2 87 10" xfId="36949"/>
    <cellStyle name="Normal 2 2 2 2 87 11" xfId="36950"/>
    <cellStyle name="Normal 2 2 2 2 87 12" xfId="36951"/>
    <cellStyle name="Normal 2 2 2 2 87 13" xfId="36952"/>
    <cellStyle name="Normal 2 2 2 2 87 14" xfId="36953"/>
    <cellStyle name="Normal 2 2 2 2 87 15" xfId="36954"/>
    <cellStyle name="Normal 2 2 2 2 87 16" xfId="36955"/>
    <cellStyle name="Normal 2 2 2 2 87 17" xfId="36956"/>
    <cellStyle name="Normal 2 2 2 2 87 18" xfId="36957"/>
    <cellStyle name="Normal 2 2 2 2 87 19" xfId="36958"/>
    <cellStyle name="Normal 2 2 2 2 87 2" xfId="36959"/>
    <cellStyle name="Normal 2 2 2 2 87 20" xfId="36960"/>
    <cellStyle name="Normal 2 2 2 2 87 21" xfId="36961"/>
    <cellStyle name="Normal 2 2 2 2 87 22" xfId="36962"/>
    <cellStyle name="Normal 2 2 2 2 87 3" xfId="36963"/>
    <cellStyle name="Normal 2 2 2 2 87 4" xfId="36964"/>
    <cellStyle name="Normal 2 2 2 2 87 5" xfId="36965"/>
    <cellStyle name="Normal 2 2 2 2 87 6" xfId="36966"/>
    <cellStyle name="Normal 2 2 2 2 87 7" xfId="36967"/>
    <cellStyle name="Normal 2 2 2 2 87 8" xfId="36968"/>
    <cellStyle name="Normal 2 2 2 2 87 9" xfId="36969"/>
    <cellStyle name="Normal 2 2 2 2 88" xfId="36970"/>
    <cellStyle name="Normal 2 2 2 2 89" xfId="36971"/>
    <cellStyle name="Normal 2 2 2 2 89 10" xfId="36972"/>
    <cellStyle name="Normal 2 2 2 2 89 11" xfId="36973"/>
    <cellStyle name="Normal 2 2 2 2 89 12" xfId="36974"/>
    <cellStyle name="Normal 2 2 2 2 89 13" xfId="36975"/>
    <cellStyle name="Normal 2 2 2 2 89 14" xfId="36976"/>
    <cellStyle name="Normal 2 2 2 2 89 15" xfId="36977"/>
    <cellStyle name="Normal 2 2 2 2 89 16" xfId="36978"/>
    <cellStyle name="Normal 2 2 2 2 89 17" xfId="36979"/>
    <cellStyle name="Normal 2 2 2 2 89 18" xfId="36980"/>
    <cellStyle name="Normal 2 2 2 2 89 19" xfId="36981"/>
    <cellStyle name="Normal 2 2 2 2 89 2" xfId="36982"/>
    <cellStyle name="Normal 2 2 2 2 89 2 2" xfId="36983"/>
    <cellStyle name="Normal 2 2 2 2 89 20" xfId="36984"/>
    <cellStyle name="Normal 2 2 2 2 89 21" xfId="36985"/>
    <cellStyle name="Normal 2 2 2 2 89 22" xfId="36986"/>
    <cellStyle name="Normal 2 2 2 2 89 23" xfId="36987"/>
    <cellStyle name="Normal 2 2 2 2 89 24" xfId="36988"/>
    <cellStyle name="Normal 2 2 2 2 89 3" xfId="36989"/>
    <cellStyle name="Normal 2 2 2 2 89 4" xfId="36990"/>
    <cellStyle name="Normal 2 2 2 2 89 5" xfId="36991"/>
    <cellStyle name="Normal 2 2 2 2 89 6" xfId="36992"/>
    <cellStyle name="Normal 2 2 2 2 89 7" xfId="36993"/>
    <cellStyle name="Normal 2 2 2 2 89 8" xfId="36994"/>
    <cellStyle name="Normal 2 2 2 2 89 9" xfId="36995"/>
    <cellStyle name="Normal 2 2 2 2 9" xfId="36996"/>
    <cellStyle name="Normal 2 2 2 2 9 10" xfId="36997"/>
    <cellStyle name="Normal 2 2 2 2 9 11" xfId="36998"/>
    <cellStyle name="Normal 2 2 2 2 9 12" xfId="36999"/>
    <cellStyle name="Normal 2 2 2 2 9 13" xfId="37000"/>
    <cellStyle name="Normal 2 2 2 2 9 14" xfId="37001"/>
    <cellStyle name="Normal 2 2 2 2 9 15" xfId="37002"/>
    <cellStyle name="Normal 2 2 2 2 9 16" xfId="37003"/>
    <cellStyle name="Normal 2 2 2 2 9 17" xfId="37004"/>
    <cellStyle name="Normal 2 2 2 2 9 18" xfId="37005"/>
    <cellStyle name="Normal 2 2 2 2 9 19" xfId="37006"/>
    <cellStyle name="Normal 2 2 2 2 9 2" xfId="37007"/>
    <cellStyle name="Normal 2 2 2 2 9 20" xfId="37008"/>
    <cellStyle name="Normal 2 2 2 2 9 21" xfId="37009"/>
    <cellStyle name="Normal 2 2 2 2 9 22" xfId="37010"/>
    <cellStyle name="Normal 2 2 2 2 9 3" xfId="37011"/>
    <cellStyle name="Normal 2 2 2 2 9 4" xfId="37012"/>
    <cellStyle name="Normal 2 2 2 2 9 5" xfId="37013"/>
    <cellStyle name="Normal 2 2 2 2 9 6" xfId="37014"/>
    <cellStyle name="Normal 2 2 2 2 9 7" xfId="37015"/>
    <cellStyle name="Normal 2 2 2 2 9 8" xfId="37016"/>
    <cellStyle name="Normal 2 2 2 2 9 9" xfId="37017"/>
    <cellStyle name="Normal 2 2 2 2 90" xfId="37018"/>
    <cellStyle name="Normal 2 2 2 2 90 10" xfId="37019"/>
    <cellStyle name="Normal 2 2 2 2 90 11" xfId="37020"/>
    <cellStyle name="Normal 2 2 2 2 90 12" xfId="37021"/>
    <cellStyle name="Normal 2 2 2 2 90 13" xfId="37022"/>
    <cellStyle name="Normal 2 2 2 2 90 14" xfId="37023"/>
    <cellStyle name="Normal 2 2 2 2 90 15" xfId="37024"/>
    <cellStyle name="Normal 2 2 2 2 90 16" xfId="37025"/>
    <cellStyle name="Normal 2 2 2 2 90 17" xfId="37026"/>
    <cellStyle name="Normal 2 2 2 2 90 18" xfId="37027"/>
    <cellStyle name="Normal 2 2 2 2 90 19" xfId="37028"/>
    <cellStyle name="Normal 2 2 2 2 90 2" xfId="37029"/>
    <cellStyle name="Normal 2 2 2 2 90 20" xfId="37030"/>
    <cellStyle name="Normal 2 2 2 2 90 21" xfId="37031"/>
    <cellStyle name="Normal 2 2 2 2 90 22" xfId="37032"/>
    <cellStyle name="Normal 2 2 2 2 90 3" xfId="37033"/>
    <cellStyle name="Normal 2 2 2 2 90 4" xfId="37034"/>
    <cellStyle name="Normal 2 2 2 2 90 5" xfId="37035"/>
    <cellStyle name="Normal 2 2 2 2 90 6" xfId="37036"/>
    <cellStyle name="Normal 2 2 2 2 90 7" xfId="37037"/>
    <cellStyle name="Normal 2 2 2 2 90 8" xfId="37038"/>
    <cellStyle name="Normal 2 2 2 2 90 9" xfId="37039"/>
    <cellStyle name="Normal 2 2 2 2 91" xfId="37040"/>
    <cellStyle name="Normal 2 2 2 2 92" xfId="37041"/>
    <cellStyle name="Normal 2 2 2 2 93" xfId="37042"/>
    <cellStyle name="Normal 2 2 2 2 94" xfId="37043"/>
    <cellStyle name="Normal 2 2 2 2 95" xfId="37044"/>
    <cellStyle name="Normal 2 2 2 2 96" xfId="37045"/>
    <cellStyle name="Normal 2 2 2 2 97" xfId="37046"/>
    <cellStyle name="Normal 2 2 2 2 98" xfId="37047"/>
    <cellStyle name="Normal 2 2 2 2 99" xfId="37048"/>
    <cellStyle name="Normal 2 2 2 20" xfId="37049"/>
    <cellStyle name="Normal 2 2 2 20 10" xfId="37050"/>
    <cellStyle name="Normal 2 2 2 20 11" xfId="37051"/>
    <cellStyle name="Normal 2 2 2 20 12" xfId="37052"/>
    <cellStyle name="Normal 2 2 2 20 13" xfId="37053"/>
    <cellStyle name="Normal 2 2 2 20 14" xfId="37054"/>
    <cellStyle name="Normal 2 2 2 20 15" xfId="37055"/>
    <cellStyle name="Normal 2 2 2 20 16" xfId="37056"/>
    <cellStyle name="Normal 2 2 2 20 17" xfId="37057"/>
    <cellStyle name="Normal 2 2 2 20 18" xfId="37058"/>
    <cellStyle name="Normal 2 2 2 20 19" xfId="37059"/>
    <cellStyle name="Normal 2 2 2 20 2" xfId="37060"/>
    <cellStyle name="Normal 2 2 2 20 20" xfId="37061"/>
    <cellStyle name="Normal 2 2 2 20 21" xfId="37062"/>
    <cellStyle name="Normal 2 2 2 20 22" xfId="37063"/>
    <cellStyle name="Normal 2 2 2 20 3" xfId="37064"/>
    <cellStyle name="Normal 2 2 2 20 4" xfId="37065"/>
    <cellStyle name="Normal 2 2 2 20 5" xfId="37066"/>
    <cellStyle name="Normal 2 2 2 20 6" xfId="37067"/>
    <cellStyle name="Normal 2 2 2 20 7" xfId="37068"/>
    <cellStyle name="Normal 2 2 2 20 8" xfId="37069"/>
    <cellStyle name="Normal 2 2 2 20 9" xfId="37070"/>
    <cellStyle name="Normal 2 2 2 21" xfId="37071"/>
    <cellStyle name="Normal 2 2 2 21 10" xfId="37072"/>
    <cellStyle name="Normal 2 2 2 21 11" xfId="37073"/>
    <cellStyle name="Normal 2 2 2 21 12" xfId="37074"/>
    <cellStyle name="Normal 2 2 2 21 13" xfId="37075"/>
    <cellStyle name="Normal 2 2 2 21 14" xfId="37076"/>
    <cellStyle name="Normal 2 2 2 21 15" xfId="37077"/>
    <cellStyle name="Normal 2 2 2 21 16" xfId="37078"/>
    <cellStyle name="Normal 2 2 2 21 17" xfId="37079"/>
    <cellStyle name="Normal 2 2 2 21 18" xfId="37080"/>
    <cellStyle name="Normal 2 2 2 21 19" xfId="37081"/>
    <cellStyle name="Normal 2 2 2 21 2" xfId="37082"/>
    <cellStyle name="Normal 2 2 2 21 20" xfId="37083"/>
    <cellStyle name="Normal 2 2 2 21 21" xfId="37084"/>
    <cellStyle name="Normal 2 2 2 21 22" xfId="37085"/>
    <cellStyle name="Normal 2 2 2 21 3" xfId="37086"/>
    <cellStyle name="Normal 2 2 2 21 4" xfId="37087"/>
    <cellStyle name="Normal 2 2 2 21 5" xfId="37088"/>
    <cellStyle name="Normal 2 2 2 21 6" xfId="37089"/>
    <cellStyle name="Normal 2 2 2 21 7" xfId="37090"/>
    <cellStyle name="Normal 2 2 2 21 8" xfId="37091"/>
    <cellStyle name="Normal 2 2 2 21 9" xfId="37092"/>
    <cellStyle name="Normal 2 2 2 22" xfId="37093"/>
    <cellStyle name="Normal 2 2 2 22 10" xfId="37094"/>
    <cellStyle name="Normal 2 2 2 22 11" xfId="37095"/>
    <cellStyle name="Normal 2 2 2 22 12" xfId="37096"/>
    <cellStyle name="Normal 2 2 2 22 13" xfId="37097"/>
    <cellStyle name="Normal 2 2 2 22 14" xfId="37098"/>
    <cellStyle name="Normal 2 2 2 22 15" xfId="37099"/>
    <cellStyle name="Normal 2 2 2 22 16" xfId="37100"/>
    <cellStyle name="Normal 2 2 2 22 17" xfId="37101"/>
    <cellStyle name="Normal 2 2 2 22 18" xfId="37102"/>
    <cellStyle name="Normal 2 2 2 22 19" xfId="37103"/>
    <cellStyle name="Normal 2 2 2 22 2" xfId="37104"/>
    <cellStyle name="Normal 2 2 2 22 20" xfId="37105"/>
    <cellStyle name="Normal 2 2 2 22 21" xfId="37106"/>
    <cellStyle name="Normal 2 2 2 22 22" xfId="37107"/>
    <cellStyle name="Normal 2 2 2 22 3" xfId="37108"/>
    <cellStyle name="Normal 2 2 2 22 4" xfId="37109"/>
    <cellStyle name="Normal 2 2 2 22 5" xfId="37110"/>
    <cellStyle name="Normal 2 2 2 22 6" xfId="37111"/>
    <cellStyle name="Normal 2 2 2 22 7" xfId="37112"/>
    <cellStyle name="Normal 2 2 2 22 8" xfId="37113"/>
    <cellStyle name="Normal 2 2 2 22 9" xfId="37114"/>
    <cellStyle name="Normal 2 2 2 23" xfId="37115"/>
    <cellStyle name="Normal 2 2 2 23 10" xfId="37116"/>
    <cellStyle name="Normal 2 2 2 23 11" xfId="37117"/>
    <cellStyle name="Normal 2 2 2 23 12" xfId="37118"/>
    <cellStyle name="Normal 2 2 2 23 13" xfId="37119"/>
    <cellStyle name="Normal 2 2 2 23 14" xfId="37120"/>
    <cellStyle name="Normal 2 2 2 23 15" xfId="37121"/>
    <cellStyle name="Normal 2 2 2 23 16" xfId="37122"/>
    <cellStyle name="Normal 2 2 2 23 17" xfId="37123"/>
    <cellStyle name="Normal 2 2 2 23 18" xfId="37124"/>
    <cellStyle name="Normal 2 2 2 23 19" xfId="37125"/>
    <cellStyle name="Normal 2 2 2 23 2" xfId="37126"/>
    <cellStyle name="Normal 2 2 2 23 20" xfId="37127"/>
    <cellStyle name="Normal 2 2 2 23 21" xfId="37128"/>
    <cellStyle name="Normal 2 2 2 23 22" xfId="37129"/>
    <cellStyle name="Normal 2 2 2 23 3" xfId="37130"/>
    <cellStyle name="Normal 2 2 2 23 4" xfId="37131"/>
    <cellStyle name="Normal 2 2 2 23 5" xfId="37132"/>
    <cellStyle name="Normal 2 2 2 23 6" xfId="37133"/>
    <cellStyle name="Normal 2 2 2 23 7" xfId="37134"/>
    <cellStyle name="Normal 2 2 2 23 8" xfId="37135"/>
    <cellStyle name="Normal 2 2 2 23 9" xfId="37136"/>
    <cellStyle name="Normal 2 2 2 24" xfId="37137"/>
    <cellStyle name="Normal 2 2 2 24 10" xfId="37138"/>
    <cellStyle name="Normal 2 2 2 24 11" xfId="37139"/>
    <cellStyle name="Normal 2 2 2 24 12" xfId="37140"/>
    <cellStyle name="Normal 2 2 2 24 13" xfId="37141"/>
    <cellStyle name="Normal 2 2 2 24 14" xfId="37142"/>
    <cellStyle name="Normal 2 2 2 24 15" xfId="37143"/>
    <cellStyle name="Normal 2 2 2 24 16" xfId="37144"/>
    <cellStyle name="Normal 2 2 2 24 17" xfId="37145"/>
    <cellStyle name="Normal 2 2 2 24 18" xfId="37146"/>
    <cellStyle name="Normal 2 2 2 24 19" xfId="37147"/>
    <cellStyle name="Normal 2 2 2 24 2" xfId="37148"/>
    <cellStyle name="Normal 2 2 2 24 20" xfId="37149"/>
    <cellStyle name="Normal 2 2 2 24 21" xfId="37150"/>
    <cellStyle name="Normal 2 2 2 24 22" xfId="37151"/>
    <cellStyle name="Normal 2 2 2 24 3" xfId="37152"/>
    <cellStyle name="Normal 2 2 2 24 4" xfId="37153"/>
    <cellStyle name="Normal 2 2 2 24 5" xfId="37154"/>
    <cellStyle name="Normal 2 2 2 24 6" xfId="37155"/>
    <cellStyle name="Normal 2 2 2 24 7" xfId="37156"/>
    <cellStyle name="Normal 2 2 2 24 8" xfId="37157"/>
    <cellStyle name="Normal 2 2 2 24 9" xfId="37158"/>
    <cellStyle name="Normal 2 2 2 25" xfId="37159"/>
    <cellStyle name="Normal 2 2 2 25 10" xfId="37160"/>
    <cellStyle name="Normal 2 2 2 25 11" xfId="37161"/>
    <cellStyle name="Normal 2 2 2 25 12" xfId="37162"/>
    <cellStyle name="Normal 2 2 2 25 13" xfId="37163"/>
    <cellStyle name="Normal 2 2 2 25 14" xfId="37164"/>
    <cellStyle name="Normal 2 2 2 25 15" xfId="37165"/>
    <cellStyle name="Normal 2 2 2 25 16" xfId="37166"/>
    <cellStyle name="Normal 2 2 2 25 17" xfId="37167"/>
    <cellStyle name="Normal 2 2 2 25 18" xfId="37168"/>
    <cellStyle name="Normal 2 2 2 25 19" xfId="37169"/>
    <cellStyle name="Normal 2 2 2 25 2" xfId="37170"/>
    <cellStyle name="Normal 2 2 2 25 20" xfId="37171"/>
    <cellStyle name="Normal 2 2 2 25 21" xfId="37172"/>
    <cellStyle name="Normal 2 2 2 25 22" xfId="37173"/>
    <cellStyle name="Normal 2 2 2 25 3" xfId="37174"/>
    <cellStyle name="Normal 2 2 2 25 4" xfId="37175"/>
    <cellStyle name="Normal 2 2 2 25 5" xfId="37176"/>
    <cellStyle name="Normal 2 2 2 25 6" xfId="37177"/>
    <cellStyle name="Normal 2 2 2 25 7" xfId="37178"/>
    <cellStyle name="Normal 2 2 2 25 8" xfId="37179"/>
    <cellStyle name="Normal 2 2 2 25 9" xfId="37180"/>
    <cellStyle name="Normal 2 2 2 26" xfId="37181"/>
    <cellStyle name="Normal 2 2 2 26 10" xfId="37182"/>
    <cellStyle name="Normal 2 2 2 26 11" xfId="37183"/>
    <cellStyle name="Normal 2 2 2 26 12" xfId="37184"/>
    <cellStyle name="Normal 2 2 2 26 13" xfId="37185"/>
    <cellStyle name="Normal 2 2 2 26 14" xfId="37186"/>
    <cellStyle name="Normal 2 2 2 26 15" xfId="37187"/>
    <cellStyle name="Normal 2 2 2 26 16" xfId="37188"/>
    <cellStyle name="Normal 2 2 2 26 17" xfId="37189"/>
    <cellStyle name="Normal 2 2 2 26 18" xfId="37190"/>
    <cellStyle name="Normal 2 2 2 26 19" xfId="37191"/>
    <cellStyle name="Normal 2 2 2 26 2" xfId="37192"/>
    <cellStyle name="Normal 2 2 2 26 20" xfId="37193"/>
    <cellStyle name="Normal 2 2 2 26 21" xfId="37194"/>
    <cellStyle name="Normal 2 2 2 26 22" xfId="37195"/>
    <cellStyle name="Normal 2 2 2 26 3" xfId="37196"/>
    <cellStyle name="Normal 2 2 2 26 4" xfId="37197"/>
    <cellStyle name="Normal 2 2 2 26 5" xfId="37198"/>
    <cellStyle name="Normal 2 2 2 26 6" xfId="37199"/>
    <cellStyle name="Normal 2 2 2 26 7" xfId="37200"/>
    <cellStyle name="Normal 2 2 2 26 8" xfId="37201"/>
    <cellStyle name="Normal 2 2 2 26 9" xfId="37202"/>
    <cellStyle name="Normal 2 2 2 27" xfId="37203"/>
    <cellStyle name="Normal 2 2 2 27 10" xfId="37204"/>
    <cellStyle name="Normal 2 2 2 27 11" xfId="37205"/>
    <cellStyle name="Normal 2 2 2 27 12" xfId="37206"/>
    <cellStyle name="Normal 2 2 2 27 13" xfId="37207"/>
    <cellStyle name="Normal 2 2 2 27 14" xfId="37208"/>
    <cellStyle name="Normal 2 2 2 27 15" xfId="37209"/>
    <cellStyle name="Normal 2 2 2 27 16" xfId="37210"/>
    <cellStyle name="Normal 2 2 2 27 17" xfId="37211"/>
    <cellStyle name="Normal 2 2 2 27 18" xfId="37212"/>
    <cellStyle name="Normal 2 2 2 27 19" xfId="37213"/>
    <cellStyle name="Normal 2 2 2 27 2" xfId="37214"/>
    <cellStyle name="Normal 2 2 2 27 20" xfId="37215"/>
    <cellStyle name="Normal 2 2 2 27 21" xfId="37216"/>
    <cellStyle name="Normal 2 2 2 27 22" xfId="37217"/>
    <cellStyle name="Normal 2 2 2 27 3" xfId="37218"/>
    <cellStyle name="Normal 2 2 2 27 4" xfId="37219"/>
    <cellStyle name="Normal 2 2 2 27 5" xfId="37220"/>
    <cellStyle name="Normal 2 2 2 27 6" xfId="37221"/>
    <cellStyle name="Normal 2 2 2 27 7" xfId="37222"/>
    <cellStyle name="Normal 2 2 2 27 8" xfId="37223"/>
    <cellStyle name="Normal 2 2 2 27 9" xfId="37224"/>
    <cellStyle name="Normal 2 2 2 28" xfId="37225"/>
    <cellStyle name="Normal 2 2 2 28 10" xfId="37226"/>
    <cellStyle name="Normal 2 2 2 28 11" xfId="37227"/>
    <cellStyle name="Normal 2 2 2 28 12" xfId="37228"/>
    <cellStyle name="Normal 2 2 2 28 13" xfId="37229"/>
    <cellStyle name="Normal 2 2 2 28 14" xfId="37230"/>
    <cellStyle name="Normal 2 2 2 28 15" xfId="37231"/>
    <cellStyle name="Normal 2 2 2 28 16" xfId="37232"/>
    <cellStyle name="Normal 2 2 2 28 17" xfId="37233"/>
    <cellStyle name="Normal 2 2 2 28 18" xfId="37234"/>
    <cellStyle name="Normal 2 2 2 28 19" xfId="37235"/>
    <cellStyle name="Normal 2 2 2 28 2" xfId="37236"/>
    <cellStyle name="Normal 2 2 2 28 20" xfId="37237"/>
    <cellStyle name="Normal 2 2 2 28 21" xfId="37238"/>
    <cellStyle name="Normal 2 2 2 28 22" xfId="37239"/>
    <cellStyle name="Normal 2 2 2 28 3" xfId="37240"/>
    <cellStyle name="Normal 2 2 2 28 4" xfId="37241"/>
    <cellStyle name="Normal 2 2 2 28 5" xfId="37242"/>
    <cellStyle name="Normal 2 2 2 28 6" xfId="37243"/>
    <cellStyle name="Normal 2 2 2 28 7" xfId="37244"/>
    <cellStyle name="Normal 2 2 2 28 8" xfId="37245"/>
    <cellStyle name="Normal 2 2 2 28 9" xfId="37246"/>
    <cellStyle name="Normal 2 2 2 29" xfId="37247"/>
    <cellStyle name="Normal 2 2 2 29 10" xfId="37248"/>
    <cellStyle name="Normal 2 2 2 29 11" xfId="37249"/>
    <cellStyle name="Normal 2 2 2 29 12" xfId="37250"/>
    <cellStyle name="Normal 2 2 2 29 13" xfId="37251"/>
    <cellStyle name="Normal 2 2 2 29 14" xfId="37252"/>
    <cellStyle name="Normal 2 2 2 29 15" xfId="37253"/>
    <cellStyle name="Normal 2 2 2 29 16" xfId="37254"/>
    <cellStyle name="Normal 2 2 2 29 17" xfId="37255"/>
    <cellStyle name="Normal 2 2 2 29 18" xfId="37256"/>
    <cellStyle name="Normal 2 2 2 29 19" xfId="37257"/>
    <cellStyle name="Normal 2 2 2 29 2" xfId="37258"/>
    <cellStyle name="Normal 2 2 2 29 20" xfId="37259"/>
    <cellStyle name="Normal 2 2 2 29 21" xfId="37260"/>
    <cellStyle name="Normal 2 2 2 29 22" xfId="37261"/>
    <cellStyle name="Normal 2 2 2 29 3" xfId="37262"/>
    <cellStyle name="Normal 2 2 2 29 4" xfId="37263"/>
    <cellStyle name="Normal 2 2 2 29 5" xfId="37264"/>
    <cellStyle name="Normal 2 2 2 29 6" xfId="37265"/>
    <cellStyle name="Normal 2 2 2 29 7" xfId="37266"/>
    <cellStyle name="Normal 2 2 2 29 8" xfId="37267"/>
    <cellStyle name="Normal 2 2 2 29 9" xfId="37268"/>
    <cellStyle name="Normal 2 2 2 3" xfId="37269"/>
    <cellStyle name="Normal 2 2 2 3 10" xfId="37270"/>
    <cellStyle name="Normal 2 2 2 3 11" xfId="37271"/>
    <cellStyle name="Normal 2 2 2 3 12" xfId="37272"/>
    <cellStyle name="Normal 2 2 2 3 13" xfId="37273"/>
    <cellStyle name="Normal 2 2 2 3 14" xfId="37274"/>
    <cellStyle name="Normal 2 2 2 3 15" xfId="37275"/>
    <cellStyle name="Normal 2 2 2 3 16" xfId="37276"/>
    <cellStyle name="Normal 2 2 2 3 17" xfId="37277"/>
    <cellStyle name="Normal 2 2 2 3 18" xfId="37278"/>
    <cellStyle name="Normal 2 2 2 3 19" xfId="37279"/>
    <cellStyle name="Normal 2 2 2 3 2" xfId="37280"/>
    <cellStyle name="Normal 2 2 2 3 2 10" xfId="37281"/>
    <cellStyle name="Normal 2 2 2 3 2 10 10" xfId="37282"/>
    <cellStyle name="Normal 2 2 2 3 2 10 11" xfId="37283"/>
    <cellStyle name="Normal 2 2 2 3 2 10 12" xfId="37284"/>
    <cellStyle name="Normal 2 2 2 3 2 10 13" xfId="37285"/>
    <cellStyle name="Normal 2 2 2 3 2 10 14" xfId="37286"/>
    <cellStyle name="Normal 2 2 2 3 2 10 15" xfId="37287"/>
    <cellStyle name="Normal 2 2 2 3 2 10 16" xfId="37288"/>
    <cellStyle name="Normal 2 2 2 3 2 10 17" xfId="37289"/>
    <cellStyle name="Normal 2 2 2 3 2 10 18" xfId="37290"/>
    <cellStyle name="Normal 2 2 2 3 2 10 19" xfId="37291"/>
    <cellStyle name="Normal 2 2 2 3 2 10 2" xfId="37292"/>
    <cellStyle name="Normal 2 2 2 3 2 10 20" xfId="37293"/>
    <cellStyle name="Normal 2 2 2 3 2 10 21" xfId="37294"/>
    <cellStyle name="Normal 2 2 2 3 2 10 22" xfId="37295"/>
    <cellStyle name="Normal 2 2 2 3 2 10 3" xfId="37296"/>
    <cellStyle name="Normal 2 2 2 3 2 10 4" xfId="37297"/>
    <cellStyle name="Normal 2 2 2 3 2 10 5" xfId="37298"/>
    <cellStyle name="Normal 2 2 2 3 2 10 6" xfId="37299"/>
    <cellStyle name="Normal 2 2 2 3 2 10 7" xfId="37300"/>
    <cellStyle name="Normal 2 2 2 3 2 10 8" xfId="37301"/>
    <cellStyle name="Normal 2 2 2 3 2 10 9" xfId="37302"/>
    <cellStyle name="Normal 2 2 2 3 2 11" xfId="37303"/>
    <cellStyle name="Normal 2 2 2 3 2 11 10" xfId="37304"/>
    <cellStyle name="Normal 2 2 2 3 2 11 11" xfId="37305"/>
    <cellStyle name="Normal 2 2 2 3 2 11 12" xfId="37306"/>
    <cellStyle name="Normal 2 2 2 3 2 11 13" xfId="37307"/>
    <cellStyle name="Normal 2 2 2 3 2 11 14" xfId="37308"/>
    <cellStyle name="Normal 2 2 2 3 2 11 15" xfId="37309"/>
    <cellStyle name="Normal 2 2 2 3 2 11 16" xfId="37310"/>
    <cellStyle name="Normal 2 2 2 3 2 11 17" xfId="37311"/>
    <cellStyle name="Normal 2 2 2 3 2 11 18" xfId="37312"/>
    <cellStyle name="Normal 2 2 2 3 2 11 19" xfId="37313"/>
    <cellStyle name="Normal 2 2 2 3 2 11 2" xfId="37314"/>
    <cellStyle name="Normal 2 2 2 3 2 11 20" xfId="37315"/>
    <cellStyle name="Normal 2 2 2 3 2 11 21" xfId="37316"/>
    <cellStyle name="Normal 2 2 2 3 2 11 22" xfId="37317"/>
    <cellStyle name="Normal 2 2 2 3 2 11 3" xfId="37318"/>
    <cellStyle name="Normal 2 2 2 3 2 11 4" xfId="37319"/>
    <cellStyle name="Normal 2 2 2 3 2 11 5" xfId="37320"/>
    <cellStyle name="Normal 2 2 2 3 2 11 6" xfId="37321"/>
    <cellStyle name="Normal 2 2 2 3 2 11 7" xfId="37322"/>
    <cellStyle name="Normal 2 2 2 3 2 11 8" xfId="37323"/>
    <cellStyle name="Normal 2 2 2 3 2 11 9" xfId="37324"/>
    <cellStyle name="Normal 2 2 2 3 2 12" xfId="37325"/>
    <cellStyle name="Normal 2 2 2 3 2 12 10" xfId="37326"/>
    <cellStyle name="Normal 2 2 2 3 2 12 11" xfId="37327"/>
    <cellStyle name="Normal 2 2 2 3 2 12 12" xfId="37328"/>
    <cellStyle name="Normal 2 2 2 3 2 12 13" xfId="37329"/>
    <cellStyle name="Normal 2 2 2 3 2 12 14" xfId="37330"/>
    <cellStyle name="Normal 2 2 2 3 2 12 15" xfId="37331"/>
    <cellStyle name="Normal 2 2 2 3 2 12 16" xfId="37332"/>
    <cellStyle name="Normal 2 2 2 3 2 12 17" xfId="37333"/>
    <cellStyle name="Normal 2 2 2 3 2 12 18" xfId="37334"/>
    <cellStyle name="Normal 2 2 2 3 2 12 19" xfId="37335"/>
    <cellStyle name="Normal 2 2 2 3 2 12 2" xfId="37336"/>
    <cellStyle name="Normal 2 2 2 3 2 12 20" xfId="37337"/>
    <cellStyle name="Normal 2 2 2 3 2 12 21" xfId="37338"/>
    <cellStyle name="Normal 2 2 2 3 2 12 22" xfId="37339"/>
    <cellStyle name="Normal 2 2 2 3 2 12 3" xfId="37340"/>
    <cellStyle name="Normal 2 2 2 3 2 12 4" xfId="37341"/>
    <cellStyle name="Normal 2 2 2 3 2 12 5" xfId="37342"/>
    <cellStyle name="Normal 2 2 2 3 2 12 6" xfId="37343"/>
    <cellStyle name="Normal 2 2 2 3 2 12 7" xfId="37344"/>
    <cellStyle name="Normal 2 2 2 3 2 12 8" xfId="37345"/>
    <cellStyle name="Normal 2 2 2 3 2 12 9" xfId="37346"/>
    <cellStyle name="Normal 2 2 2 3 2 13" xfId="37347"/>
    <cellStyle name="Normal 2 2 2 3 2 13 10" xfId="37348"/>
    <cellStyle name="Normal 2 2 2 3 2 13 11" xfId="37349"/>
    <cellStyle name="Normal 2 2 2 3 2 13 12" xfId="37350"/>
    <cellStyle name="Normal 2 2 2 3 2 13 13" xfId="37351"/>
    <cellStyle name="Normal 2 2 2 3 2 13 14" xfId="37352"/>
    <cellStyle name="Normal 2 2 2 3 2 13 15" xfId="37353"/>
    <cellStyle name="Normal 2 2 2 3 2 13 16" xfId="37354"/>
    <cellStyle name="Normal 2 2 2 3 2 13 17" xfId="37355"/>
    <cellStyle name="Normal 2 2 2 3 2 13 18" xfId="37356"/>
    <cellStyle name="Normal 2 2 2 3 2 13 19" xfId="37357"/>
    <cellStyle name="Normal 2 2 2 3 2 13 2" xfId="37358"/>
    <cellStyle name="Normal 2 2 2 3 2 13 20" xfId="37359"/>
    <cellStyle name="Normal 2 2 2 3 2 13 21" xfId="37360"/>
    <cellStyle name="Normal 2 2 2 3 2 13 22" xfId="37361"/>
    <cellStyle name="Normal 2 2 2 3 2 13 3" xfId="37362"/>
    <cellStyle name="Normal 2 2 2 3 2 13 4" xfId="37363"/>
    <cellStyle name="Normal 2 2 2 3 2 13 5" xfId="37364"/>
    <cellStyle name="Normal 2 2 2 3 2 13 6" xfId="37365"/>
    <cellStyle name="Normal 2 2 2 3 2 13 7" xfId="37366"/>
    <cellStyle name="Normal 2 2 2 3 2 13 8" xfId="37367"/>
    <cellStyle name="Normal 2 2 2 3 2 13 9" xfId="37368"/>
    <cellStyle name="Normal 2 2 2 3 2 14" xfId="37369"/>
    <cellStyle name="Normal 2 2 2 3 2 14 10" xfId="37370"/>
    <cellStyle name="Normal 2 2 2 3 2 14 11" xfId="37371"/>
    <cellStyle name="Normal 2 2 2 3 2 14 12" xfId="37372"/>
    <cellStyle name="Normal 2 2 2 3 2 14 13" xfId="37373"/>
    <cellStyle name="Normal 2 2 2 3 2 14 14" xfId="37374"/>
    <cellStyle name="Normal 2 2 2 3 2 14 15" xfId="37375"/>
    <cellStyle name="Normal 2 2 2 3 2 14 16" xfId="37376"/>
    <cellStyle name="Normal 2 2 2 3 2 14 17" xfId="37377"/>
    <cellStyle name="Normal 2 2 2 3 2 14 18" xfId="37378"/>
    <cellStyle name="Normal 2 2 2 3 2 14 19" xfId="37379"/>
    <cellStyle name="Normal 2 2 2 3 2 14 2" xfId="37380"/>
    <cellStyle name="Normal 2 2 2 3 2 14 20" xfId="37381"/>
    <cellStyle name="Normal 2 2 2 3 2 14 21" xfId="37382"/>
    <cellStyle name="Normal 2 2 2 3 2 14 22" xfId="37383"/>
    <cellStyle name="Normal 2 2 2 3 2 14 3" xfId="37384"/>
    <cellStyle name="Normal 2 2 2 3 2 14 4" xfId="37385"/>
    <cellStyle name="Normal 2 2 2 3 2 14 5" xfId="37386"/>
    <cellStyle name="Normal 2 2 2 3 2 14 6" xfId="37387"/>
    <cellStyle name="Normal 2 2 2 3 2 14 7" xfId="37388"/>
    <cellStyle name="Normal 2 2 2 3 2 14 8" xfId="37389"/>
    <cellStyle name="Normal 2 2 2 3 2 14 9" xfId="37390"/>
    <cellStyle name="Normal 2 2 2 3 2 15" xfId="37391"/>
    <cellStyle name="Normal 2 2 2 3 2 15 10" xfId="37392"/>
    <cellStyle name="Normal 2 2 2 3 2 15 11" xfId="37393"/>
    <cellStyle name="Normal 2 2 2 3 2 15 12" xfId="37394"/>
    <cellStyle name="Normal 2 2 2 3 2 15 13" xfId="37395"/>
    <cellStyle name="Normal 2 2 2 3 2 15 14" xfId="37396"/>
    <cellStyle name="Normal 2 2 2 3 2 15 15" xfId="37397"/>
    <cellStyle name="Normal 2 2 2 3 2 15 16" xfId="37398"/>
    <cellStyle name="Normal 2 2 2 3 2 15 17" xfId="37399"/>
    <cellStyle name="Normal 2 2 2 3 2 15 18" xfId="37400"/>
    <cellStyle name="Normal 2 2 2 3 2 15 19" xfId="37401"/>
    <cellStyle name="Normal 2 2 2 3 2 15 2" xfId="37402"/>
    <cellStyle name="Normal 2 2 2 3 2 15 20" xfId="37403"/>
    <cellStyle name="Normal 2 2 2 3 2 15 21" xfId="37404"/>
    <cellStyle name="Normal 2 2 2 3 2 15 22" xfId="37405"/>
    <cellStyle name="Normal 2 2 2 3 2 15 3" xfId="37406"/>
    <cellStyle name="Normal 2 2 2 3 2 15 4" xfId="37407"/>
    <cellStyle name="Normal 2 2 2 3 2 15 5" xfId="37408"/>
    <cellStyle name="Normal 2 2 2 3 2 15 6" xfId="37409"/>
    <cellStyle name="Normal 2 2 2 3 2 15 7" xfId="37410"/>
    <cellStyle name="Normal 2 2 2 3 2 15 8" xfId="37411"/>
    <cellStyle name="Normal 2 2 2 3 2 15 9" xfId="37412"/>
    <cellStyle name="Normal 2 2 2 3 2 16" xfId="37413"/>
    <cellStyle name="Normal 2 2 2 3 2 16 10" xfId="37414"/>
    <cellStyle name="Normal 2 2 2 3 2 16 11" xfId="37415"/>
    <cellStyle name="Normal 2 2 2 3 2 16 12" xfId="37416"/>
    <cellStyle name="Normal 2 2 2 3 2 16 13" xfId="37417"/>
    <cellStyle name="Normal 2 2 2 3 2 16 14" xfId="37418"/>
    <cellStyle name="Normal 2 2 2 3 2 16 15" xfId="37419"/>
    <cellStyle name="Normal 2 2 2 3 2 16 16" xfId="37420"/>
    <cellStyle name="Normal 2 2 2 3 2 16 17" xfId="37421"/>
    <cellStyle name="Normal 2 2 2 3 2 16 18" xfId="37422"/>
    <cellStyle name="Normal 2 2 2 3 2 16 19" xfId="37423"/>
    <cellStyle name="Normal 2 2 2 3 2 16 2" xfId="37424"/>
    <cellStyle name="Normal 2 2 2 3 2 16 20" xfId="37425"/>
    <cellStyle name="Normal 2 2 2 3 2 16 21" xfId="37426"/>
    <cellStyle name="Normal 2 2 2 3 2 16 22" xfId="37427"/>
    <cellStyle name="Normal 2 2 2 3 2 16 3" xfId="37428"/>
    <cellStyle name="Normal 2 2 2 3 2 16 4" xfId="37429"/>
    <cellStyle name="Normal 2 2 2 3 2 16 5" xfId="37430"/>
    <cellStyle name="Normal 2 2 2 3 2 16 6" xfId="37431"/>
    <cellStyle name="Normal 2 2 2 3 2 16 7" xfId="37432"/>
    <cellStyle name="Normal 2 2 2 3 2 16 8" xfId="37433"/>
    <cellStyle name="Normal 2 2 2 3 2 16 9" xfId="37434"/>
    <cellStyle name="Normal 2 2 2 3 2 17" xfId="37435"/>
    <cellStyle name="Normal 2 2 2 3 2 17 10" xfId="37436"/>
    <cellStyle name="Normal 2 2 2 3 2 17 11" xfId="37437"/>
    <cellStyle name="Normal 2 2 2 3 2 17 12" xfId="37438"/>
    <cellStyle name="Normal 2 2 2 3 2 17 13" xfId="37439"/>
    <cellStyle name="Normal 2 2 2 3 2 17 14" xfId="37440"/>
    <cellStyle name="Normal 2 2 2 3 2 17 15" xfId="37441"/>
    <cellStyle name="Normal 2 2 2 3 2 17 16" xfId="37442"/>
    <cellStyle name="Normal 2 2 2 3 2 17 17" xfId="37443"/>
    <cellStyle name="Normal 2 2 2 3 2 17 18" xfId="37444"/>
    <cellStyle name="Normal 2 2 2 3 2 17 19" xfId="37445"/>
    <cellStyle name="Normal 2 2 2 3 2 17 2" xfId="37446"/>
    <cellStyle name="Normal 2 2 2 3 2 17 20" xfId="37447"/>
    <cellStyle name="Normal 2 2 2 3 2 17 21" xfId="37448"/>
    <cellStyle name="Normal 2 2 2 3 2 17 22" xfId="37449"/>
    <cellStyle name="Normal 2 2 2 3 2 17 3" xfId="37450"/>
    <cellStyle name="Normal 2 2 2 3 2 17 4" xfId="37451"/>
    <cellStyle name="Normal 2 2 2 3 2 17 5" xfId="37452"/>
    <cellStyle name="Normal 2 2 2 3 2 17 6" xfId="37453"/>
    <cellStyle name="Normal 2 2 2 3 2 17 7" xfId="37454"/>
    <cellStyle name="Normal 2 2 2 3 2 17 8" xfId="37455"/>
    <cellStyle name="Normal 2 2 2 3 2 17 9" xfId="37456"/>
    <cellStyle name="Normal 2 2 2 3 2 18" xfId="37457"/>
    <cellStyle name="Normal 2 2 2 3 2 18 10" xfId="37458"/>
    <cellStyle name="Normal 2 2 2 3 2 18 11" xfId="37459"/>
    <cellStyle name="Normal 2 2 2 3 2 18 12" xfId="37460"/>
    <cellStyle name="Normal 2 2 2 3 2 18 13" xfId="37461"/>
    <cellStyle name="Normal 2 2 2 3 2 18 14" xfId="37462"/>
    <cellStyle name="Normal 2 2 2 3 2 18 15" xfId="37463"/>
    <cellStyle name="Normal 2 2 2 3 2 18 16" xfId="37464"/>
    <cellStyle name="Normal 2 2 2 3 2 18 17" xfId="37465"/>
    <cellStyle name="Normal 2 2 2 3 2 18 18" xfId="37466"/>
    <cellStyle name="Normal 2 2 2 3 2 18 19" xfId="37467"/>
    <cellStyle name="Normal 2 2 2 3 2 18 2" xfId="37468"/>
    <cellStyle name="Normal 2 2 2 3 2 18 20" xfId="37469"/>
    <cellStyle name="Normal 2 2 2 3 2 18 21" xfId="37470"/>
    <cellStyle name="Normal 2 2 2 3 2 18 22" xfId="37471"/>
    <cellStyle name="Normal 2 2 2 3 2 18 3" xfId="37472"/>
    <cellStyle name="Normal 2 2 2 3 2 18 4" xfId="37473"/>
    <cellStyle name="Normal 2 2 2 3 2 18 5" xfId="37474"/>
    <cellStyle name="Normal 2 2 2 3 2 18 6" xfId="37475"/>
    <cellStyle name="Normal 2 2 2 3 2 18 7" xfId="37476"/>
    <cellStyle name="Normal 2 2 2 3 2 18 8" xfId="37477"/>
    <cellStyle name="Normal 2 2 2 3 2 18 9" xfId="37478"/>
    <cellStyle name="Normal 2 2 2 3 2 19" xfId="37479"/>
    <cellStyle name="Normal 2 2 2 3 2 19 10" xfId="37480"/>
    <cellStyle name="Normal 2 2 2 3 2 19 11" xfId="37481"/>
    <cellStyle name="Normal 2 2 2 3 2 19 12" xfId="37482"/>
    <cellStyle name="Normal 2 2 2 3 2 19 13" xfId="37483"/>
    <cellStyle name="Normal 2 2 2 3 2 19 14" xfId="37484"/>
    <cellStyle name="Normal 2 2 2 3 2 19 15" xfId="37485"/>
    <cellStyle name="Normal 2 2 2 3 2 19 16" xfId="37486"/>
    <cellStyle name="Normal 2 2 2 3 2 19 17" xfId="37487"/>
    <cellStyle name="Normal 2 2 2 3 2 19 18" xfId="37488"/>
    <cellStyle name="Normal 2 2 2 3 2 19 19" xfId="37489"/>
    <cellStyle name="Normal 2 2 2 3 2 19 2" xfId="37490"/>
    <cellStyle name="Normal 2 2 2 3 2 19 20" xfId="37491"/>
    <cellStyle name="Normal 2 2 2 3 2 19 21" xfId="37492"/>
    <cellStyle name="Normal 2 2 2 3 2 19 22" xfId="37493"/>
    <cellStyle name="Normal 2 2 2 3 2 19 3" xfId="37494"/>
    <cellStyle name="Normal 2 2 2 3 2 19 4" xfId="37495"/>
    <cellStyle name="Normal 2 2 2 3 2 19 5" xfId="37496"/>
    <cellStyle name="Normal 2 2 2 3 2 19 6" xfId="37497"/>
    <cellStyle name="Normal 2 2 2 3 2 19 7" xfId="37498"/>
    <cellStyle name="Normal 2 2 2 3 2 19 8" xfId="37499"/>
    <cellStyle name="Normal 2 2 2 3 2 19 9" xfId="37500"/>
    <cellStyle name="Normal 2 2 2 3 2 2" xfId="37501"/>
    <cellStyle name="Normal 2 2 2 3 2 2 10" xfId="37502"/>
    <cellStyle name="Normal 2 2 2 3 2 2 11" xfId="37503"/>
    <cellStyle name="Normal 2 2 2 3 2 2 12" xfId="37504"/>
    <cellStyle name="Normal 2 2 2 3 2 2 13" xfId="37505"/>
    <cellStyle name="Normal 2 2 2 3 2 2 14" xfId="37506"/>
    <cellStyle name="Normal 2 2 2 3 2 2 15" xfId="37507"/>
    <cellStyle name="Normal 2 2 2 3 2 2 16" xfId="37508"/>
    <cellStyle name="Normal 2 2 2 3 2 2 17" xfId="37509"/>
    <cellStyle name="Normal 2 2 2 3 2 2 18" xfId="37510"/>
    <cellStyle name="Normal 2 2 2 3 2 2 19" xfId="37511"/>
    <cellStyle name="Normal 2 2 2 3 2 2 2" xfId="37512"/>
    <cellStyle name="Normal 2 2 2 3 2 2 20" xfId="37513"/>
    <cellStyle name="Normal 2 2 2 3 2 2 21" xfId="37514"/>
    <cellStyle name="Normal 2 2 2 3 2 2 22" xfId="37515"/>
    <cellStyle name="Normal 2 2 2 3 2 2 3" xfId="37516"/>
    <cellStyle name="Normal 2 2 2 3 2 2 4" xfId="37517"/>
    <cellStyle name="Normal 2 2 2 3 2 2 5" xfId="37518"/>
    <cellStyle name="Normal 2 2 2 3 2 2 6" xfId="37519"/>
    <cellStyle name="Normal 2 2 2 3 2 2 7" xfId="37520"/>
    <cellStyle name="Normal 2 2 2 3 2 2 8" xfId="37521"/>
    <cellStyle name="Normal 2 2 2 3 2 2 9" xfId="37522"/>
    <cellStyle name="Normal 2 2 2 3 2 20" xfId="37523"/>
    <cellStyle name="Normal 2 2 2 3 2 21" xfId="37524"/>
    <cellStyle name="Normal 2 2 2 3 2 22" xfId="37525"/>
    <cellStyle name="Normal 2 2 2 3 2 23" xfId="37526"/>
    <cellStyle name="Normal 2 2 2 3 2 24" xfId="37527"/>
    <cellStyle name="Normal 2 2 2 3 2 25" xfId="37528"/>
    <cellStyle name="Normal 2 2 2 3 2 26" xfId="37529"/>
    <cellStyle name="Normal 2 2 2 3 2 27" xfId="37530"/>
    <cellStyle name="Normal 2 2 2 3 2 28" xfId="37531"/>
    <cellStyle name="Normal 2 2 2 3 2 29" xfId="37532"/>
    <cellStyle name="Normal 2 2 2 3 2 3" xfId="37533"/>
    <cellStyle name="Normal 2 2 2 3 2 3 10" xfId="37534"/>
    <cellStyle name="Normal 2 2 2 3 2 3 11" xfId="37535"/>
    <cellStyle name="Normal 2 2 2 3 2 3 12" xfId="37536"/>
    <cellStyle name="Normal 2 2 2 3 2 3 13" xfId="37537"/>
    <cellStyle name="Normal 2 2 2 3 2 3 14" xfId="37538"/>
    <cellStyle name="Normal 2 2 2 3 2 3 15" xfId="37539"/>
    <cellStyle name="Normal 2 2 2 3 2 3 16" xfId="37540"/>
    <cellStyle name="Normal 2 2 2 3 2 3 17" xfId="37541"/>
    <cellStyle name="Normal 2 2 2 3 2 3 18" xfId="37542"/>
    <cellStyle name="Normal 2 2 2 3 2 3 19" xfId="37543"/>
    <cellStyle name="Normal 2 2 2 3 2 3 2" xfId="37544"/>
    <cellStyle name="Normal 2 2 2 3 2 3 20" xfId="37545"/>
    <cellStyle name="Normal 2 2 2 3 2 3 21" xfId="37546"/>
    <cellStyle name="Normal 2 2 2 3 2 3 22" xfId="37547"/>
    <cellStyle name="Normal 2 2 2 3 2 3 3" xfId="37548"/>
    <cellStyle name="Normal 2 2 2 3 2 3 4" xfId="37549"/>
    <cellStyle name="Normal 2 2 2 3 2 3 5" xfId="37550"/>
    <cellStyle name="Normal 2 2 2 3 2 3 6" xfId="37551"/>
    <cellStyle name="Normal 2 2 2 3 2 3 7" xfId="37552"/>
    <cellStyle name="Normal 2 2 2 3 2 3 8" xfId="37553"/>
    <cellStyle name="Normal 2 2 2 3 2 3 9" xfId="37554"/>
    <cellStyle name="Normal 2 2 2 3 2 30" xfId="37555"/>
    <cellStyle name="Normal 2 2 2 3 2 31" xfId="37556"/>
    <cellStyle name="Normal 2 2 2 3 2 32" xfId="37557"/>
    <cellStyle name="Normal 2 2 2 3 2 33" xfId="37558"/>
    <cellStyle name="Normal 2 2 2 3 2 34" xfId="37559"/>
    <cellStyle name="Normal 2 2 2 3 2 35" xfId="37560"/>
    <cellStyle name="Normal 2 2 2 3 2 36" xfId="37561"/>
    <cellStyle name="Normal 2 2 2 3 2 37" xfId="37562"/>
    <cellStyle name="Normal 2 2 2 3 2 38" xfId="37563"/>
    <cellStyle name="Normal 2 2 2 3 2 39" xfId="37564"/>
    <cellStyle name="Normal 2 2 2 3 2 4" xfId="37565"/>
    <cellStyle name="Normal 2 2 2 3 2 4 10" xfId="37566"/>
    <cellStyle name="Normal 2 2 2 3 2 4 11" xfId="37567"/>
    <cellStyle name="Normal 2 2 2 3 2 4 12" xfId="37568"/>
    <cellStyle name="Normal 2 2 2 3 2 4 13" xfId="37569"/>
    <cellStyle name="Normal 2 2 2 3 2 4 14" xfId="37570"/>
    <cellStyle name="Normal 2 2 2 3 2 4 15" xfId="37571"/>
    <cellStyle name="Normal 2 2 2 3 2 4 16" xfId="37572"/>
    <cellStyle name="Normal 2 2 2 3 2 4 17" xfId="37573"/>
    <cellStyle name="Normal 2 2 2 3 2 4 18" xfId="37574"/>
    <cellStyle name="Normal 2 2 2 3 2 4 19" xfId="37575"/>
    <cellStyle name="Normal 2 2 2 3 2 4 2" xfId="37576"/>
    <cellStyle name="Normal 2 2 2 3 2 4 20" xfId="37577"/>
    <cellStyle name="Normal 2 2 2 3 2 4 21" xfId="37578"/>
    <cellStyle name="Normal 2 2 2 3 2 4 22" xfId="37579"/>
    <cellStyle name="Normal 2 2 2 3 2 4 3" xfId="37580"/>
    <cellStyle name="Normal 2 2 2 3 2 4 4" xfId="37581"/>
    <cellStyle name="Normal 2 2 2 3 2 4 5" xfId="37582"/>
    <cellStyle name="Normal 2 2 2 3 2 4 6" xfId="37583"/>
    <cellStyle name="Normal 2 2 2 3 2 4 7" xfId="37584"/>
    <cellStyle name="Normal 2 2 2 3 2 4 8" xfId="37585"/>
    <cellStyle name="Normal 2 2 2 3 2 4 9" xfId="37586"/>
    <cellStyle name="Normal 2 2 2 3 2 40" xfId="37587"/>
    <cellStyle name="Normal 2 2 2 3 2 5" xfId="37588"/>
    <cellStyle name="Normal 2 2 2 3 2 5 10" xfId="37589"/>
    <cellStyle name="Normal 2 2 2 3 2 5 11" xfId="37590"/>
    <cellStyle name="Normal 2 2 2 3 2 5 12" xfId="37591"/>
    <cellStyle name="Normal 2 2 2 3 2 5 13" xfId="37592"/>
    <cellStyle name="Normal 2 2 2 3 2 5 14" xfId="37593"/>
    <cellStyle name="Normal 2 2 2 3 2 5 15" xfId="37594"/>
    <cellStyle name="Normal 2 2 2 3 2 5 16" xfId="37595"/>
    <cellStyle name="Normal 2 2 2 3 2 5 17" xfId="37596"/>
    <cellStyle name="Normal 2 2 2 3 2 5 18" xfId="37597"/>
    <cellStyle name="Normal 2 2 2 3 2 5 19" xfId="37598"/>
    <cellStyle name="Normal 2 2 2 3 2 5 2" xfId="37599"/>
    <cellStyle name="Normal 2 2 2 3 2 5 20" xfId="37600"/>
    <cellStyle name="Normal 2 2 2 3 2 5 21" xfId="37601"/>
    <cellStyle name="Normal 2 2 2 3 2 5 22" xfId="37602"/>
    <cellStyle name="Normal 2 2 2 3 2 5 3" xfId="37603"/>
    <cellStyle name="Normal 2 2 2 3 2 5 4" xfId="37604"/>
    <cellStyle name="Normal 2 2 2 3 2 5 5" xfId="37605"/>
    <cellStyle name="Normal 2 2 2 3 2 5 6" xfId="37606"/>
    <cellStyle name="Normal 2 2 2 3 2 5 7" xfId="37607"/>
    <cellStyle name="Normal 2 2 2 3 2 5 8" xfId="37608"/>
    <cellStyle name="Normal 2 2 2 3 2 5 9" xfId="37609"/>
    <cellStyle name="Normal 2 2 2 3 2 6" xfId="37610"/>
    <cellStyle name="Normal 2 2 2 3 2 6 10" xfId="37611"/>
    <cellStyle name="Normal 2 2 2 3 2 6 11" xfId="37612"/>
    <cellStyle name="Normal 2 2 2 3 2 6 12" xfId="37613"/>
    <cellStyle name="Normal 2 2 2 3 2 6 13" xfId="37614"/>
    <cellStyle name="Normal 2 2 2 3 2 6 14" xfId="37615"/>
    <cellStyle name="Normal 2 2 2 3 2 6 15" xfId="37616"/>
    <cellStyle name="Normal 2 2 2 3 2 6 16" xfId="37617"/>
    <cellStyle name="Normal 2 2 2 3 2 6 17" xfId="37618"/>
    <cellStyle name="Normal 2 2 2 3 2 6 18" xfId="37619"/>
    <cellStyle name="Normal 2 2 2 3 2 6 19" xfId="37620"/>
    <cellStyle name="Normal 2 2 2 3 2 6 2" xfId="37621"/>
    <cellStyle name="Normal 2 2 2 3 2 6 20" xfId="37622"/>
    <cellStyle name="Normal 2 2 2 3 2 6 21" xfId="37623"/>
    <cellStyle name="Normal 2 2 2 3 2 6 22" xfId="37624"/>
    <cellStyle name="Normal 2 2 2 3 2 6 3" xfId="37625"/>
    <cellStyle name="Normal 2 2 2 3 2 6 4" xfId="37626"/>
    <cellStyle name="Normal 2 2 2 3 2 6 5" xfId="37627"/>
    <cellStyle name="Normal 2 2 2 3 2 6 6" xfId="37628"/>
    <cellStyle name="Normal 2 2 2 3 2 6 7" xfId="37629"/>
    <cellStyle name="Normal 2 2 2 3 2 6 8" xfId="37630"/>
    <cellStyle name="Normal 2 2 2 3 2 6 9" xfId="37631"/>
    <cellStyle name="Normal 2 2 2 3 2 7" xfId="37632"/>
    <cellStyle name="Normal 2 2 2 3 2 7 10" xfId="37633"/>
    <cellStyle name="Normal 2 2 2 3 2 7 11" xfId="37634"/>
    <cellStyle name="Normal 2 2 2 3 2 7 12" xfId="37635"/>
    <cellStyle name="Normal 2 2 2 3 2 7 13" xfId="37636"/>
    <cellStyle name="Normal 2 2 2 3 2 7 14" xfId="37637"/>
    <cellStyle name="Normal 2 2 2 3 2 7 15" xfId="37638"/>
    <cellStyle name="Normal 2 2 2 3 2 7 16" xfId="37639"/>
    <cellStyle name="Normal 2 2 2 3 2 7 17" xfId="37640"/>
    <cellStyle name="Normal 2 2 2 3 2 7 18" xfId="37641"/>
    <cellStyle name="Normal 2 2 2 3 2 7 19" xfId="37642"/>
    <cellStyle name="Normal 2 2 2 3 2 7 2" xfId="37643"/>
    <cellStyle name="Normal 2 2 2 3 2 7 20" xfId="37644"/>
    <cellStyle name="Normal 2 2 2 3 2 7 21" xfId="37645"/>
    <cellStyle name="Normal 2 2 2 3 2 7 22" xfId="37646"/>
    <cellStyle name="Normal 2 2 2 3 2 7 3" xfId="37647"/>
    <cellStyle name="Normal 2 2 2 3 2 7 4" xfId="37648"/>
    <cellStyle name="Normal 2 2 2 3 2 7 5" xfId="37649"/>
    <cellStyle name="Normal 2 2 2 3 2 7 6" xfId="37650"/>
    <cellStyle name="Normal 2 2 2 3 2 7 7" xfId="37651"/>
    <cellStyle name="Normal 2 2 2 3 2 7 8" xfId="37652"/>
    <cellStyle name="Normal 2 2 2 3 2 7 9" xfId="37653"/>
    <cellStyle name="Normal 2 2 2 3 2 8" xfId="37654"/>
    <cellStyle name="Normal 2 2 2 3 2 8 10" xfId="37655"/>
    <cellStyle name="Normal 2 2 2 3 2 8 11" xfId="37656"/>
    <cellStyle name="Normal 2 2 2 3 2 8 12" xfId="37657"/>
    <cellStyle name="Normal 2 2 2 3 2 8 13" xfId="37658"/>
    <cellStyle name="Normal 2 2 2 3 2 8 14" xfId="37659"/>
    <cellStyle name="Normal 2 2 2 3 2 8 15" xfId="37660"/>
    <cellStyle name="Normal 2 2 2 3 2 8 16" xfId="37661"/>
    <cellStyle name="Normal 2 2 2 3 2 8 17" xfId="37662"/>
    <cellStyle name="Normal 2 2 2 3 2 8 18" xfId="37663"/>
    <cellStyle name="Normal 2 2 2 3 2 8 19" xfId="37664"/>
    <cellStyle name="Normal 2 2 2 3 2 8 2" xfId="37665"/>
    <cellStyle name="Normal 2 2 2 3 2 8 20" xfId="37666"/>
    <cellStyle name="Normal 2 2 2 3 2 8 21" xfId="37667"/>
    <cellStyle name="Normal 2 2 2 3 2 8 22" xfId="37668"/>
    <cellStyle name="Normal 2 2 2 3 2 8 3" xfId="37669"/>
    <cellStyle name="Normal 2 2 2 3 2 8 4" xfId="37670"/>
    <cellStyle name="Normal 2 2 2 3 2 8 5" xfId="37671"/>
    <cellStyle name="Normal 2 2 2 3 2 8 6" xfId="37672"/>
    <cellStyle name="Normal 2 2 2 3 2 8 7" xfId="37673"/>
    <cellStyle name="Normal 2 2 2 3 2 8 8" xfId="37674"/>
    <cellStyle name="Normal 2 2 2 3 2 8 9" xfId="37675"/>
    <cellStyle name="Normal 2 2 2 3 2 9" xfId="37676"/>
    <cellStyle name="Normal 2 2 2 3 2 9 10" xfId="37677"/>
    <cellStyle name="Normal 2 2 2 3 2 9 11" xfId="37678"/>
    <cellStyle name="Normal 2 2 2 3 2 9 12" xfId="37679"/>
    <cellStyle name="Normal 2 2 2 3 2 9 13" xfId="37680"/>
    <cellStyle name="Normal 2 2 2 3 2 9 14" xfId="37681"/>
    <cellStyle name="Normal 2 2 2 3 2 9 15" xfId="37682"/>
    <cellStyle name="Normal 2 2 2 3 2 9 16" xfId="37683"/>
    <cellStyle name="Normal 2 2 2 3 2 9 17" xfId="37684"/>
    <cellStyle name="Normal 2 2 2 3 2 9 18" xfId="37685"/>
    <cellStyle name="Normal 2 2 2 3 2 9 19" xfId="37686"/>
    <cellStyle name="Normal 2 2 2 3 2 9 2" xfId="37687"/>
    <cellStyle name="Normal 2 2 2 3 2 9 20" xfId="37688"/>
    <cellStyle name="Normal 2 2 2 3 2 9 21" xfId="37689"/>
    <cellStyle name="Normal 2 2 2 3 2 9 22" xfId="37690"/>
    <cellStyle name="Normal 2 2 2 3 2 9 3" xfId="37691"/>
    <cellStyle name="Normal 2 2 2 3 2 9 4" xfId="37692"/>
    <cellStyle name="Normal 2 2 2 3 2 9 5" xfId="37693"/>
    <cellStyle name="Normal 2 2 2 3 2 9 6" xfId="37694"/>
    <cellStyle name="Normal 2 2 2 3 2 9 7" xfId="37695"/>
    <cellStyle name="Normal 2 2 2 3 2 9 8" xfId="37696"/>
    <cellStyle name="Normal 2 2 2 3 2 9 9" xfId="37697"/>
    <cellStyle name="Normal 2 2 2 3 20" xfId="37698"/>
    <cellStyle name="Normal 2 2 2 3 21" xfId="37699"/>
    <cellStyle name="Normal 2 2 2 3 22" xfId="37700"/>
    <cellStyle name="Normal 2 2 2 3 23" xfId="37701"/>
    <cellStyle name="Normal 2 2 2 3 24" xfId="37702"/>
    <cellStyle name="Normal 2 2 2 3 25" xfId="37703"/>
    <cellStyle name="Normal 2 2 2 3 26" xfId="37704"/>
    <cellStyle name="Normal 2 2 2 3 27" xfId="37705"/>
    <cellStyle name="Normal 2 2 2 3 28" xfId="37706"/>
    <cellStyle name="Normal 2 2 2 3 29" xfId="37707"/>
    <cellStyle name="Normal 2 2 2 3 3" xfId="37708"/>
    <cellStyle name="Normal 2 2 2 3 30" xfId="37709"/>
    <cellStyle name="Normal 2 2 2 3 31" xfId="37710"/>
    <cellStyle name="Normal 2 2 2 3 32" xfId="37711"/>
    <cellStyle name="Normal 2 2 2 3 33" xfId="37712"/>
    <cellStyle name="Normal 2 2 2 3 34" xfId="37713"/>
    <cellStyle name="Normal 2 2 2 3 35" xfId="37714"/>
    <cellStyle name="Normal 2 2 2 3 36" xfId="37715"/>
    <cellStyle name="Normal 2 2 2 3 37" xfId="37716"/>
    <cellStyle name="Normal 2 2 2 3 38" xfId="37717"/>
    <cellStyle name="Normal 2 2 2 3 39" xfId="37718"/>
    <cellStyle name="Normal 2 2 2 3 4" xfId="37719"/>
    <cellStyle name="Normal 2 2 2 3 40" xfId="37720"/>
    <cellStyle name="Normal 2 2 2 3 5" xfId="37721"/>
    <cellStyle name="Normal 2 2 2 3 6" xfId="37722"/>
    <cellStyle name="Normal 2 2 2 3 7" xfId="37723"/>
    <cellStyle name="Normal 2 2 2 3 8" xfId="37724"/>
    <cellStyle name="Normal 2 2 2 3 9" xfId="37725"/>
    <cellStyle name="Normal 2 2 2 30" xfId="37726"/>
    <cellStyle name="Normal 2 2 2 30 10" xfId="37727"/>
    <cellStyle name="Normal 2 2 2 30 11" xfId="37728"/>
    <cellStyle name="Normal 2 2 2 30 12" xfId="37729"/>
    <cellStyle name="Normal 2 2 2 30 13" xfId="37730"/>
    <cellStyle name="Normal 2 2 2 30 14" xfId="37731"/>
    <cellStyle name="Normal 2 2 2 30 15" xfId="37732"/>
    <cellStyle name="Normal 2 2 2 30 16" xfId="37733"/>
    <cellStyle name="Normal 2 2 2 30 17" xfId="37734"/>
    <cellStyle name="Normal 2 2 2 30 18" xfId="37735"/>
    <cellStyle name="Normal 2 2 2 30 19" xfId="37736"/>
    <cellStyle name="Normal 2 2 2 30 2" xfId="37737"/>
    <cellStyle name="Normal 2 2 2 30 20" xfId="37738"/>
    <cellStyle name="Normal 2 2 2 30 21" xfId="37739"/>
    <cellStyle name="Normal 2 2 2 30 22" xfId="37740"/>
    <cellStyle name="Normal 2 2 2 30 3" xfId="37741"/>
    <cellStyle name="Normal 2 2 2 30 4" xfId="37742"/>
    <cellStyle name="Normal 2 2 2 30 5" xfId="37743"/>
    <cellStyle name="Normal 2 2 2 30 6" xfId="37744"/>
    <cellStyle name="Normal 2 2 2 30 7" xfId="37745"/>
    <cellStyle name="Normal 2 2 2 30 8" xfId="37746"/>
    <cellStyle name="Normal 2 2 2 30 9" xfId="37747"/>
    <cellStyle name="Normal 2 2 2 31" xfId="37748"/>
    <cellStyle name="Normal 2 2 2 31 10" xfId="37749"/>
    <cellStyle name="Normal 2 2 2 31 11" xfId="37750"/>
    <cellStyle name="Normal 2 2 2 31 12" xfId="37751"/>
    <cellStyle name="Normal 2 2 2 31 13" xfId="37752"/>
    <cellStyle name="Normal 2 2 2 31 14" xfId="37753"/>
    <cellStyle name="Normal 2 2 2 31 15" xfId="37754"/>
    <cellStyle name="Normal 2 2 2 31 16" xfId="37755"/>
    <cellStyle name="Normal 2 2 2 31 17" xfId="37756"/>
    <cellStyle name="Normal 2 2 2 31 18" xfId="37757"/>
    <cellStyle name="Normal 2 2 2 31 19" xfId="37758"/>
    <cellStyle name="Normal 2 2 2 31 2" xfId="37759"/>
    <cellStyle name="Normal 2 2 2 31 20" xfId="37760"/>
    <cellStyle name="Normal 2 2 2 31 21" xfId="37761"/>
    <cellStyle name="Normal 2 2 2 31 22" xfId="37762"/>
    <cellStyle name="Normal 2 2 2 31 3" xfId="37763"/>
    <cellStyle name="Normal 2 2 2 31 4" xfId="37764"/>
    <cellStyle name="Normal 2 2 2 31 5" xfId="37765"/>
    <cellStyle name="Normal 2 2 2 31 6" xfId="37766"/>
    <cellStyle name="Normal 2 2 2 31 7" xfId="37767"/>
    <cellStyle name="Normal 2 2 2 31 8" xfId="37768"/>
    <cellStyle name="Normal 2 2 2 31 9" xfId="37769"/>
    <cellStyle name="Normal 2 2 2 32" xfId="37770"/>
    <cellStyle name="Normal 2 2 2 32 10" xfId="37771"/>
    <cellStyle name="Normal 2 2 2 32 11" xfId="37772"/>
    <cellStyle name="Normal 2 2 2 32 12" xfId="37773"/>
    <cellStyle name="Normal 2 2 2 32 13" xfId="37774"/>
    <cellStyle name="Normal 2 2 2 32 14" xfId="37775"/>
    <cellStyle name="Normal 2 2 2 32 15" xfId="37776"/>
    <cellStyle name="Normal 2 2 2 32 16" xfId="37777"/>
    <cellStyle name="Normal 2 2 2 32 17" xfId="37778"/>
    <cellStyle name="Normal 2 2 2 32 18" xfId="37779"/>
    <cellStyle name="Normal 2 2 2 32 19" xfId="37780"/>
    <cellStyle name="Normal 2 2 2 32 2" xfId="37781"/>
    <cellStyle name="Normal 2 2 2 32 20" xfId="37782"/>
    <cellStyle name="Normal 2 2 2 32 21" xfId="37783"/>
    <cellStyle name="Normal 2 2 2 32 22" xfId="37784"/>
    <cellStyle name="Normal 2 2 2 32 3" xfId="37785"/>
    <cellStyle name="Normal 2 2 2 32 4" xfId="37786"/>
    <cellStyle name="Normal 2 2 2 32 5" xfId="37787"/>
    <cellStyle name="Normal 2 2 2 32 6" xfId="37788"/>
    <cellStyle name="Normal 2 2 2 32 7" xfId="37789"/>
    <cellStyle name="Normal 2 2 2 32 8" xfId="37790"/>
    <cellStyle name="Normal 2 2 2 32 9" xfId="37791"/>
    <cellStyle name="Normal 2 2 2 33" xfId="37792"/>
    <cellStyle name="Normal 2 2 2 33 10" xfId="37793"/>
    <cellStyle name="Normal 2 2 2 33 11" xfId="37794"/>
    <cellStyle name="Normal 2 2 2 33 12" xfId="37795"/>
    <cellStyle name="Normal 2 2 2 33 13" xfId="37796"/>
    <cellStyle name="Normal 2 2 2 33 14" xfId="37797"/>
    <cellStyle name="Normal 2 2 2 33 15" xfId="37798"/>
    <cellStyle name="Normal 2 2 2 33 16" xfId="37799"/>
    <cellStyle name="Normal 2 2 2 33 17" xfId="37800"/>
    <cellStyle name="Normal 2 2 2 33 18" xfId="37801"/>
    <cellStyle name="Normal 2 2 2 33 19" xfId="37802"/>
    <cellStyle name="Normal 2 2 2 33 2" xfId="37803"/>
    <cellStyle name="Normal 2 2 2 33 20" xfId="37804"/>
    <cellStyle name="Normal 2 2 2 33 21" xfId="37805"/>
    <cellStyle name="Normal 2 2 2 33 22" xfId="37806"/>
    <cellStyle name="Normal 2 2 2 33 3" xfId="37807"/>
    <cellStyle name="Normal 2 2 2 33 4" xfId="37808"/>
    <cellStyle name="Normal 2 2 2 33 5" xfId="37809"/>
    <cellStyle name="Normal 2 2 2 33 6" xfId="37810"/>
    <cellStyle name="Normal 2 2 2 33 7" xfId="37811"/>
    <cellStyle name="Normal 2 2 2 33 8" xfId="37812"/>
    <cellStyle name="Normal 2 2 2 33 9" xfId="37813"/>
    <cellStyle name="Normal 2 2 2 34" xfId="37814"/>
    <cellStyle name="Normal 2 2 2 34 10" xfId="37815"/>
    <cellStyle name="Normal 2 2 2 34 11" xfId="37816"/>
    <cellStyle name="Normal 2 2 2 34 12" xfId="37817"/>
    <cellStyle name="Normal 2 2 2 34 13" xfId="37818"/>
    <cellStyle name="Normal 2 2 2 34 14" xfId="37819"/>
    <cellStyle name="Normal 2 2 2 34 15" xfId="37820"/>
    <cellStyle name="Normal 2 2 2 34 16" xfId="37821"/>
    <cellStyle name="Normal 2 2 2 34 17" xfId="37822"/>
    <cellStyle name="Normal 2 2 2 34 18" xfId="37823"/>
    <cellStyle name="Normal 2 2 2 34 19" xfId="37824"/>
    <cellStyle name="Normal 2 2 2 34 2" xfId="37825"/>
    <cellStyle name="Normal 2 2 2 34 20" xfId="37826"/>
    <cellStyle name="Normal 2 2 2 34 21" xfId="37827"/>
    <cellStyle name="Normal 2 2 2 34 22" xfId="37828"/>
    <cellStyle name="Normal 2 2 2 34 3" xfId="37829"/>
    <cellStyle name="Normal 2 2 2 34 4" xfId="37830"/>
    <cellStyle name="Normal 2 2 2 34 5" xfId="37831"/>
    <cellStyle name="Normal 2 2 2 34 6" xfId="37832"/>
    <cellStyle name="Normal 2 2 2 34 7" xfId="37833"/>
    <cellStyle name="Normal 2 2 2 34 8" xfId="37834"/>
    <cellStyle name="Normal 2 2 2 34 9" xfId="37835"/>
    <cellStyle name="Normal 2 2 2 35" xfId="37836"/>
    <cellStyle name="Normal 2 2 2 35 10" xfId="37837"/>
    <cellStyle name="Normal 2 2 2 35 11" xfId="37838"/>
    <cellStyle name="Normal 2 2 2 35 12" xfId="37839"/>
    <cellStyle name="Normal 2 2 2 35 13" xfId="37840"/>
    <cellStyle name="Normal 2 2 2 35 14" xfId="37841"/>
    <cellStyle name="Normal 2 2 2 35 15" xfId="37842"/>
    <cellStyle name="Normal 2 2 2 35 16" xfId="37843"/>
    <cellStyle name="Normal 2 2 2 35 17" xfId="37844"/>
    <cellStyle name="Normal 2 2 2 35 18" xfId="37845"/>
    <cellStyle name="Normal 2 2 2 35 19" xfId="37846"/>
    <cellStyle name="Normal 2 2 2 35 2" xfId="37847"/>
    <cellStyle name="Normal 2 2 2 35 20" xfId="37848"/>
    <cellStyle name="Normal 2 2 2 35 21" xfId="37849"/>
    <cellStyle name="Normal 2 2 2 35 22" xfId="37850"/>
    <cellStyle name="Normal 2 2 2 35 3" xfId="37851"/>
    <cellStyle name="Normal 2 2 2 35 4" xfId="37852"/>
    <cellStyle name="Normal 2 2 2 35 5" xfId="37853"/>
    <cellStyle name="Normal 2 2 2 35 6" xfId="37854"/>
    <cellStyle name="Normal 2 2 2 35 7" xfId="37855"/>
    <cellStyle name="Normal 2 2 2 35 8" xfId="37856"/>
    <cellStyle name="Normal 2 2 2 35 9" xfId="37857"/>
    <cellStyle name="Normal 2 2 2 36" xfId="37858"/>
    <cellStyle name="Normal 2 2 2 36 10" xfId="37859"/>
    <cellStyle name="Normal 2 2 2 36 11" xfId="37860"/>
    <cellStyle name="Normal 2 2 2 36 12" xfId="37861"/>
    <cellStyle name="Normal 2 2 2 36 13" xfId="37862"/>
    <cellStyle name="Normal 2 2 2 36 14" xfId="37863"/>
    <cellStyle name="Normal 2 2 2 36 15" xfId="37864"/>
    <cellStyle name="Normal 2 2 2 36 16" xfId="37865"/>
    <cellStyle name="Normal 2 2 2 36 17" xfId="37866"/>
    <cellStyle name="Normal 2 2 2 36 18" xfId="37867"/>
    <cellStyle name="Normal 2 2 2 36 19" xfId="37868"/>
    <cellStyle name="Normal 2 2 2 36 2" xfId="37869"/>
    <cellStyle name="Normal 2 2 2 36 20" xfId="37870"/>
    <cellStyle name="Normal 2 2 2 36 21" xfId="37871"/>
    <cellStyle name="Normal 2 2 2 36 22" xfId="37872"/>
    <cellStyle name="Normal 2 2 2 36 3" xfId="37873"/>
    <cellStyle name="Normal 2 2 2 36 4" xfId="37874"/>
    <cellStyle name="Normal 2 2 2 36 5" xfId="37875"/>
    <cellStyle name="Normal 2 2 2 36 6" xfId="37876"/>
    <cellStyle name="Normal 2 2 2 36 7" xfId="37877"/>
    <cellStyle name="Normal 2 2 2 36 8" xfId="37878"/>
    <cellStyle name="Normal 2 2 2 36 9" xfId="37879"/>
    <cellStyle name="Normal 2 2 2 37" xfId="37880"/>
    <cellStyle name="Normal 2 2 2 37 10" xfId="37881"/>
    <cellStyle name="Normal 2 2 2 37 11" xfId="37882"/>
    <cellStyle name="Normal 2 2 2 37 12" xfId="37883"/>
    <cellStyle name="Normal 2 2 2 37 13" xfId="37884"/>
    <cellStyle name="Normal 2 2 2 37 14" xfId="37885"/>
    <cellStyle name="Normal 2 2 2 37 15" xfId="37886"/>
    <cellStyle name="Normal 2 2 2 37 16" xfId="37887"/>
    <cellStyle name="Normal 2 2 2 37 17" xfId="37888"/>
    <cellStyle name="Normal 2 2 2 37 18" xfId="37889"/>
    <cellStyle name="Normal 2 2 2 37 19" xfId="37890"/>
    <cellStyle name="Normal 2 2 2 37 2" xfId="37891"/>
    <cellStyle name="Normal 2 2 2 37 20" xfId="37892"/>
    <cellStyle name="Normal 2 2 2 37 21" xfId="37893"/>
    <cellStyle name="Normal 2 2 2 37 22" xfId="37894"/>
    <cellStyle name="Normal 2 2 2 37 3" xfId="37895"/>
    <cellStyle name="Normal 2 2 2 37 4" xfId="37896"/>
    <cellStyle name="Normal 2 2 2 37 5" xfId="37897"/>
    <cellStyle name="Normal 2 2 2 37 6" xfId="37898"/>
    <cellStyle name="Normal 2 2 2 37 7" xfId="37899"/>
    <cellStyle name="Normal 2 2 2 37 8" xfId="37900"/>
    <cellStyle name="Normal 2 2 2 37 9" xfId="37901"/>
    <cellStyle name="Normal 2 2 2 38" xfId="37902"/>
    <cellStyle name="Normal 2 2 2 38 10" xfId="37903"/>
    <cellStyle name="Normal 2 2 2 38 11" xfId="37904"/>
    <cellStyle name="Normal 2 2 2 38 12" xfId="37905"/>
    <cellStyle name="Normal 2 2 2 38 13" xfId="37906"/>
    <cellStyle name="Normal 2 2 2 38 14" xfId="37907"/>
    <cellStyle name="Normal 2 2 2 38 15" xfId="37908"/>
    <cellStyle name="Normal 2 2 2 38 16" xfId="37909"/>
    <cellStyle name="Normal 2 2 2 38 17" xfId="37910"/>
    <cellStyle name="Normal 2 2 2 38 18" xfId="37911"/>
    <cellStyle name="Normal 2 2 2 38 19" xfId="37912"/>
    <cellStyle name="Normal 2 2 2 38 2" xfId="37913"/>
    <cellStyle name="Normal 2 2 2 38 20" xfId="37914"/>
    <cellStyle name="Normal 2 2 2 38 21" xfId="37915"/>
    <cellStyle name="Normal 2 2 2 38 22" xfId="37916"/>
    <cellStyle name="Normal 2 2 2 38 3" xfId="37917"/>
    <cellStyle name="Normal 2 2 2 38 4" xfId="37918"/>
    <cellStyle name="Normal 2 2 2 38 5" xfId="37919"/>
    <cellStyle name="Normal 2 2 2 38 6" xfId="37920"/>
    <cellStyle name="Normal 2 2 2 38 7" xfId="37921"/>
    <cellStyle name="Normal 2 2 2 38 8" xfId="37922"/>
    <cellStyle name="Normal 2 2 2 38 9" xfId="37923"/>
    <cellStyle name="Normal 2 2 2 39" xfId="37924"/>
    <cellStyle name="Normal 2 2 2 39 10" xfId="37925"/>
    <cellStyle name="Normal 2 2 2 39 11" xfId="37926"/>
    <cellStyle name="Normal 2 2 2 39 12" xfId="37927"/>
    <cellStyle name="Normal 2 2 2 39 13" xfId="37928"/>
    <cellStyle name="Normal 2 2 2 39 14" xfId="37929"/>
    <cellStyle name="Normal 2 2 2 39 15" xfId="37930"/>
    <cellStyle name="Normal 2 2 2 39 16" xfId="37931"/>
    <cellStyle name="Normal 2 2 2 39 17" xfId="37932"/>
    <cellStyle name="Normal 2 2 2 39 18" xfId="37933"/>
    <cellStyle name="Normal 2 2 2 39 19" xfId="37934"/>
    <cellStyle name="Normal 2 2 2 39 2" xfId="37935"/>
    <cellStyle name="Normal 2 2 2 39 20" xfId="37936"/>
    <cellStyle name="Normal 2 2 2 39 21" xfId="37937"/>
    <cellStyle name="Normal 2 2 2 39 22" xfId="37938"/>
    <cellStyle name="Normal 2 2 2 39 3" xfId="37939"/>
    <cellStyle name="Normal 2 2 2 39 4" xfId="37940"/>
    <cellStyle name="Normal 2 2 2 39 5" xfId="37941"/>
    <cellStyle name="Normal 2 2 2 39 6" xfId="37942"/>
    <cellStyle name="Normal 2 2 2 39 7" xfId="37943"/>
    <cellStyle name="Normal 2 2 2 39 8" xfId="37944"/>
    <cellStyle name="Normal 2 2 2 39 9" xfId="37945"/>
    <cellStyle name="Normal 2 2 2 4" xfId="37946"/>
    <cellStyle name="Normal 2 2 2 4 10" xfId="37947"/>
    <cellStyle name="Normal 2 2 2 4 11" xfId="37948"/>
    <cellStyle name="Normal 2 2 2 4 12" xfId="37949"/>
    <cellStyle name="Normal 2 2 2 4 13" xfId="37950"/>
    <cellStyle name="Normal 2 2 2 4 14" xfId="37951"/>
    <cellStyle name="Normal 2 2 2 4 15" xfId="37952"/>
    <cellStyle name="Normal 2 2 2 4 16" xfId="37953"/>
    <cellStyle name="Normal 2 2 2 4 17" xfId="37954"/>
    <cellStyle name="Normal 2 2 2 4 18" xfId="37955"/>
    <cellStyle name="Normal 2 2 2 4 19" xfId="37956"/>
    <cellStyle name="Normal 2 2 2 4 2" xfId="37957"/>
    <cellStyle name="Normal 2 2 2 4 20" xfId="37958"/>
    <cellStyle name="Normal 2 2 2 4 21" xfId="37959"/>
    <cellStyle name="Normal 2 2 2 4 22" xfId="37960"/>
    <cellStyle name="Normal 2 2 2 4 3" xfId="37961"/>
    <cellStyle name="Normal 2 2 2 4 4" xfId="37962"/>
    <cellStyle name="Normal 2 2 2 4 5" xfId="37963"/>
    <cellStyle name="Normal 2 2 2 4 6" xfId="37964"/>
    <cellStyle name="Normal 2 2 2 4 7" xfId="37965"/>
    <cellStyle name="Normal 2 2 2 4 8" xfId="37966"/>
    <cellStyle name="Normal 2 2 2 4 9" xfId="37967"/>
    <cellStyle name="Normal 2 2 2 40" xfId="37968"/>
    <cellStyle name="Normal 2 2 2 40 10" xfId="37969"/>
    <cellStyle name="Normal 2 2 2 40 11" xfId="37970"/>
    <cellStyle name="Normal 2 2 2 40 12" xfId="37971"/>
    <cellStyle name="Normal 2 2 2 40 13" xfId="37972"/>
    <cellStyle name="Normal 2 2 2 40 14" xfId="37973"/>
    <cellStyle name="Normal 2 2 2 40 15" xfId="37974"/>
    <cellStyle name="Normal 2 2 2 40 16" xfId="37975"/>
    <cellStyle name="Normal 2 2 2 40 17" xfId="37976"/>
    <cellStyle name="Normal 2 2 2 40 18" xfId="37977"/>
    <cellStyle name="Normal 2 2 2 40 19" xfId="37978"/>
    <cellStyle name="Normal 2 2 2 40 2" xfId="37979"/>
    <cellStyle name="Normal 2 2 2 40 20" xfId="37980"/>
    <cellStyle name="Normal 2 2 2 40 21" xfId="37981"/>
    <cellStyle name="Normal 2 2 2 40 22" xfId="37982"/>
    <cellStyle name="Normal 2 2 2 40 3" xfId="37983"/>
    <cellStyle name="Normal 2 2 2 40 4" xfId="37984"/>
    <cellStyle name="Normal 2 2 2 40 5" xfId="37985"/>
    <cellStyle name="Normal 2 2 2 40 6" xfId="37986"/>
    <cellStyle name="Normal 2 2 2 40 7" xfId="37987"/>
    <cellStyle name="Normal 2 2 2 40 8" xfId="37988"/>
    <cellStyle name="Normal 2 2 2 40 9" xfId="37989"/>
    <cellStyle name="Normal 2 2 2 41" xfId="37990"/>
    <cellStyle name="Normal 2 2 2 41 2" xfId="37991"/>
    <cellStyle name="Normal 2 2 2 41 2 10" xfId="37992"/>
    <cellStyle name="Normal 2 2 2 41 2 11" xfId="37993"/>
    <cellStyle name="Normal 2 2 2 41 2 12" xfId="37994"/>
    <cellStyle name="Normal 2 2 2 41 2 13" xfId="37995"/>
    <cellStyle name="Normal 2 2 2 41 2 14" xfId="37996"/>
    <cellStyle name="Normal 2 2 2 41 2 15" xfId="37997"/>
    <cellStyle name="Normal 2 2 2 41 2 16" xfId="37998"/>
    <cellStyle name="Normal 2 2 2 41 2 17" xfId="37999"/>
    <cellStyle name="Normal 2 2 2 41 2 18" xfId="38000"/>
    <cellStyle name="Normal 2 2 2 41 2 19" xfId="38001"/>
    <cellStyle name="Normal 2 2 2 41 2 2" xfId="38002"/>
    <cellStyle name="Normal 2 2 2 41 2 20" xfId="38003"/>
    <cellStyle name="Normal 2 2 2 41 2 21" xfId="38004"/>
    <cellStyle name="Normal 2 2 2 41 2 22" xfId="38005"/>
    <cellStyle name="Normal 2 2 2 41 2 3" xfId="38006"/>
    <cellStyle name="Normal 2 2 2 41 2 4" xfId="38007"/>
    <cellStyle name="Normal 2 2 2 41 2 5" xfId="38008"/>
    <cellStyle name="Normal 2 2 2 41 2 6" xfId="38009"/>
    <cellStyle name="Normal 2 2 2 41 2 7" xfId="38010"/>
    <cellStyle name="Normal 2 2 2 41 2 8" xfId="38011"/>
    <cellStyle name="Normal 2 2 2 41 2 9" xfId="38012"/>
    <cellStyle name="Normal 2 2 2 42" xfId="38013"/>
    <cellStyle name="Normal 2 2 2 42 10" xfId="38014"/>
    <cellStyle name="Normal 2 2 2 42 11" xfId="38015"/>
    <cellStyle name="Normal 2 2 2 42 12" xfId="38016"/>
    <cellStyle name="Normal 2 2 2 42 13" xfId="38017"/>
    <cellStyle name="Normal 2 2 2 42 14" xfId="38018"/>
    <cellStyle name="Normal 2 2 2 42 15" xfId="38019"/>
    <cellStyle name="Normal 2 2 2 42 16" xfId="38020"/>
    <cellStyle name="Normal 2 2 2 42 17" xfId="38021"/>
    <cellStyle name="Normal 2 2 2 42 18" xfId="38022"/>
    <cellStyle name="Normal 2 2 2 42 19" xfId="38023"/>
    <cellStyle name="Normal 2 2 2 42 2" xfId="38024"/>
    <cellStyle name="Normal 2 2 2 42 20" xfId="38025"/>
    <cellStyle name="Normal 2 2 2 42 21" xfId="38026"/>
    <cellStyle name="Normal 2 2 2 42 22" xfId="38027"/>
    <cellStyle name="Normal 2 2 2 42 3" xfId="38028"/>
    <cellStyle name="Normal 2 2 2 42 4" xfId="38029"/>
    <cellStyle name="Normal 2 2 2 42 5" xfId="38030"/>
    <cellStyle name="Normal 2 2 2 42 6" xfId="38031"/>
    <cellStyle name="Normal 2 2 2 42 7" xfId="38032"/>
    <cellStyle name="Normal 2 2 2 42 8" xfId="38033"/>
    <cellStyle name="Normal 2 2 2 42 9" xfId="38034"/>
    <cellStyle name="Normal 2 2 2 43" xfId="38035"/>
    <cellStyle name="Normal 2 2 2 43 10" xfId="38036"/>
    <cellStyle name="Normal 2 2 2 43 11" xfId="38037"/>
    <cellStyle name="Normal 2 2 2 43 12" xfId="38038"/>
    <cellStyle name="Normal 2 2 2 43 13" xfId="38039"/>
    <cellStyle name="Normal 2 2 2 43 14" xfId="38040"/>
    <cellStyle name="Normal 2 2 2 43 15" xfId="38041"/>
    <cellStyle name="Normal 2 2 2 43 16" xfId="38042"/>
    <cellStyle name="Normal 2 2 2 43 17" xfId="38043"/>
    <cellStyle name="Normal 2 2 2 43 18" xfId="38044"/>
    <cellStyle name="Normal 2 2 2 43 19" xfId="38045"/>
    <cellStyle name="Normal 2 2 2 43 2" xfId="38046"/>
    <cellStyle name="Normal 2 2 2 43 20" xfId="38047"/>
    <cellStyle name="Normal 2 2 2 43 21" xfId="38048"/>
    <cellStyle name="Normal 2 2 2 43 22" xfId="38049"/>
    <cellStyle name="Normal 2 2 2 43 3" xfId="38050"/>
    <cellStyle name="Normal 2 2 2 43 4" xfId="38051"/>
    <cellStyle name="Normal 2 2 2 43 5" xfId="38052"/>
    <cellStyle name="Normal 2 2 2 43 6" xfId="38053"/>
    <cellStyle name="Normal 2 2 2 43 7" xfId="38054"/>
    <cellStyle name="Normal 2 2 2 43 8" xfId="38055"/>
    <cellStyle name="Normal 2 2 2 43 9" xfId="38056"/>
    <cellStyle name="Normal 2 2 2 44" xfId="38057"/>
    <cellStyle name="Normal 2 2 2 44 10" xfId="38058"/>
    <cellStyle name="Normal 2 2 2 44 11" xfId="38059"/>
    <cellStyle name="Normal 2 2 2 44 12" xfId="38060"/>
    <cellStyle name="Normal 2 2 2 44 13" xfId="38061"/>
    <cellStyle name="Normal 2 2 2 44 14" xfId="38062"/>
    <cellStyle name="Normal 2 2 2 44 15" xfId="38063"/>
    <cellStyle name="Normal 2 2 2 44 16" xfId="38064"/>
    <cellStyle name="Normal 2 2 2 44 17" xfId="38065"/>
    <cellStyle name="Normal 2 2 2 44 18" xfId="38066"/>
    <cellStyle name="Normal 2 2 2 44 19" xfId="38067"/>
    <cellStyle name="Normal 2 2 2 44 2" xfId="38068"/>
    <cellStyle name="Normal 2 2 2 44 20" xfId="38069"/>
    <cellStyle name="Normal 2 2 2 44 21" xfId="38070"/>
    <cellStyle name="Normal 2 2 2 44 22" xfId="38071"/>
    <cellStyle name="Normal 2 2 2 44 3" xfId="38072"/>
    <cellStyle name="Normal 2 2 2 44 4" xfId="38073"/>
    <cellStyle name="Normal 2 2 2 44 5" xfId="38074"/>
    <cellStyle name="Normal 2 2 2 44 6" xfId="38075"/>
    <cellStyle name="Normal 2 2 2 44 7" xfId="38076"/>
    <cellStyle name="Normal 2 2 2 44 8" xfId="38077"/>
    <cellStyle name="Normal 2 2 2 44 9" xfId="38078"/>
    <cellStyle name="Normal 2 2 2 45" xfId="38079"/>
    <cellStyle name="Normal 2 2 2 45 10" xfId="38080"/>
    <cellStyle name="Normal 2 2 2 45 11" xfId="38081"/>
    <cellStyle name="Normal 2 2 2 45 12" xfId="38082"/>
    <cellStyle name="Normal 2 2 2 45 13" xfId="38083"/>
    <cellStyle name="Normal 2 2 2 45 14" xfId="38084"/>
    <cellStyle name="Normal 2 2 2 45 15" xfId="38085"/>
    <cellStyle name="Normal 2 2 2 45 16" xfId="38086"/>
    <cellStyle name="Normal 2 2 2 45 17" xfId="38087"/>
    <cellStyle name="Normal 2 2 2 45 18" xfId="38088"/>
    <cellStyle name="Normal 2 2 2 45 19" xfId="38089"/>
    <cellStyle name="Normal 2 2 2 45 2" xfId="38090"/>
    <cellStyle name="Normal 2 2 2 45 20" xfId="38091"/>
    <cellStyle name="Normal 2 2 2 45 21" xfId="38092"/>
    <cellStyle name="Normal 2 2 2 45 22" xfId="38093"/>
    <cellStyle name="Normal 2 2 2 45 3" xfId="38094"/>
    <cellStyle name="Normal 2 2 2 45 4" xfId="38095"/>
    <cellStyle name="Normal 2 2 2 45 5" xfId="38096"/>
    <cellStyle name="Normal 2 2 2 45 6" xfId="38097"/>
    <cellStyle name="Normal 2 2 2 45 7" xfId="38098"/>
    <cellStyle name="Normal 2 2 2 45 8" xfId="38099"/>
    <cellStyle name="Normal 2 2 2 45 9" xfId="38100"/>
    <cellStyle name="Normal 2 2 2 46" xfId="38101"/>
    <cellStyle name="Normal 2 2 2 46 10" xfId="38102"/>
    <cellStyle name="Normal 2 2 2 46 11" xfId="38103"/>
    <cellStyle name="Normal 2 2 2 46 12" xfId="38104"/>
    <cellStyle name="Normal 2 2 2 46 13" xfId="38105"/>
    <cellStyle name="Normal 2 2 2 46 14" xfId="38106"/>
    <cellStyle name="Normal 2 2 2 46 15" xfId="38107"/>
    <cellStyle name="Normal 2 2 2 46 16" xfId="38108"/>
    <cellStyle name="Normal 2 2 2 46 17" xfId="38109"/>
    <cellStyle name="Normal 2 2 2 46 18" xfId="38110"/>
    <cellStyle name="Normal 2 2 2 46 19" xfId="38111"/>
    <cellStyle name="Normal 2 2 2 46 2" xfId="38112"/>
    <cellStyle name="Normal 2 2 2 46 20" xfId="38113"/>
    <cellStyle name="Normal 2 2 2 46 21" xfId="38114"/>
    <cellStyle name="Normal 2 2 2 46 22" xfId="38115"/>
    <cellStyle name="Normal 2 2 2 46 3" xfId="38116"/>
    <cellStyle name="Normal 2 2 2 46 4" xfId="38117"/>
    <cellStyle name="Normal 2 2 2 46 5" xfId="38118"/>
    <cellStyle name="Normal 2 2 2 46 6" xfId="38119"/>
    <cellStyle name="Normal 2 2 2 46 7" xfId="38120"/>
    <cellStyle name="Normal 2 2 2 46 8" xfId="38121"/>
    <cellStyle name="Normal 2 2 2 46 9" xfId="38122"/>
    <cellStyle name="Normal 2 2 2 47" xfId="38123"/>
    <cellStyle name="Normal 2 2 2 47 10" xfId="38124"/>
    <cellStyle name="Normal 2 2 2 47 11" xfId="38125"/>
    <cellStyle name="Normal 2 2 2 47 12" xfId="38126"/>
    <cellStyle name="Normal 2 2 2 47 13" xfId="38127"/>
    <cellStyle name="Normal 2 2 2 47 14" xfId="38128"/>
    <cellStyle name="Normal 2 2 2 47 15" xfId="38129"/>
    <cellStyle name="Normal 2 2 2 47 16" xfId="38130"/>
    <cellStyle name="Normal 2 2 2 47 17" xfId="38131"/>
    <cellStyle name="Normal 2 2 2 47 18" xfId="38132"/>
    <cellStyle name="Normal 2 2 2 47 19" xfId="38133"/>
    <cellStyle name="Normal 2 2 2 47 2" xfId="38134"/>
    <cellStyle name="Normal 2 2 2 47 20" xfId="38135"/>
    <cellStyle name="Normal 2 2 2 47 21" xfId="38136"/>
    <cellStyle name="Normal 2 2 2 47 22" xfId="38137"/>
    <cellStyle name="Normal 2 2 2 47 3" xfId="38138"/>
    <cellStyle name="Normal 2 2 2 47 4" xfId="38139"/>
    <cellStyle name="Normal 2 2 2 47 5" xfId="38140"/>
    <cellStyle name="Normal 2 2 2 47 6" xfId="38141"/>
    <cellStyle name="Normal 2 2 2 47 7" xfId="38142"/>
    <cellStyle name="Normal 2 2 2 47 8" xfId="38143"/>
    <cellStyle name="Normal 2 2 2 47 9" xfId="38144"/>
    <cellStyle name="Normal 2 2 2 48" xfId="38145"/>
    <cellStyle name="Normal 2 2 2 48 10" xfId="38146"/>
    <cellStyle name="Normal 2 2 2 48 11" xfId="38147"/>
    <cellStyle name="Normal 2 2 2 48 12" xfId="38148"/>
    <cellStyle name="Normal 2 2 2 48 13" xfId="38149"/>
    <cellStyle name="Normal 2 2 2 48 14" xfId="38150"/>
    <cellStyle name="Normal 2 2 2 48 15" xfId="38151"/>
    <cellStyle name="Normal 2 2 2 48 16" xfId="38152"/>
    <cellStyle name="Normal 2 2 2 48 17" xfId="38153"/>
    <cellStyle name="Normal 2 2 2 48 18" xfId="38154"/>
    <cellStyle name="Normal 2 2 2 48 19" xfId="38155"/>
    <cellStyle name="Normal 2 2 2 48 2" xfId="38156"/>
    <cellStyle name="Normal 2 2 2 48 20" xfId="38157"/>
    <cellStyle name="Normal 2 2 2 48 21" xfId="38158"/>
    <cellStyle name="Normal 2 2 2 48 22" xfId="38159"/>
    <cellStyle name="Normal 2 2 2 48 3" xfId="38160"/>
    <cellStyle name="Normal 2 2 2 48 4" xfId="38161"/>
    <cellStyle name="Normal 2 2 2 48 5" xfId="38162"/>
    <cellStyle name="Normal 2 2 2 48 6" xfId="38163"/>
    <cellStyle name="Normal 2 2 2 48 7" xfId="38164"/>
    <cellStyle name="Normal 2 2 2 48 8" xfId="38165"/>
    <cellStyle name="Normal 2 2 2 48 9" xfId="38166"/>
    <cellStyle name="Normal 2 2 2 49" xfId="38167"/>
    <cellStyle name="Normal 2 2 2 49 10" xfId="38168"/>
    <cellStyle name="Normal 2 2 2 49 11" xfId="38169"/>
    <cellStyle name="Normal 2 2 2 49 12" xfId="38170"/>
    <cellStyle name="Normal 2 2 2 49 13" xfId="38171"/>
    <cellStyle name="Normal 2 2 2 49 14" xfId="38172"/>
    <cellStyle name="Normal 2 2 2 49 15" xfId="38173"/>
    <cellStyle name="Normal 2 2 2 49 16" xfId="38174"/>
    <cellStyle name="Normal 2 2 2 49 17" xfId="38175"/>
    <cellStyle name="Normal 2 2 2 49 18" xfId="38176"/>
    <cellStyle name="Normal 2 2 2 49 19" xfId="38177"/>
    <cellStyle name="Normal 2 2 2 49 2" xfId="38178"/>
    <cellStyle name="Normal 2 2 2 49 20" xfId="38179"/>
    <cellStyle name="Normal 2 2 2 49 21" xfId="38180"/>
    <cellStyle name="Normal 2 2 2 49 22" xfId="38181"/>
    <cellStyle name="Normal 2 2 2 49 3" xfId="38182"/>
    <cellStyle name="Normal 2 2 2 49 4" xfId="38183"/>
    <cellStyle name="Normal 2 2 2 49 5" xfId="38184"/>
    <cellStyle name="Normal 2 2 2 49 6" xfId="38185"/>
    <cellStyle name="Normal 2 2 2 49 7" xfId="38186"/>
    <cellStyle name="Normal 2 2 2 49 8" xfId="38187"/>
    <cellStyle name="Normal 2 2 2 49 9" xfId="38188"/>
    <cellStyle name="Normal 2 2 2 5" xfId="38189"/>
    <cellStyle name="Normal 2 2 2 5 10" xfId="38190"/>
    <cellStyle name="Normal 2 2 2 5 11" xfId="38191"/>
    <cellStyle name="Normal 2 2 2 5 12" xfId="38192"/>
    <cellStyle name="Normal 2 2 2 5 13" xfId="38193"/>
    <cellStyle name="Normal 2 2 2 5 14" xfId="38194"/>
    <cellStyle name="Normal 2 2 2 5 15" xfId="38195"/>
    <cellStyle name="Normal 2 2 2 5 16" xfId="38196"/>
    <cellStyle name="Normal 2 2 2 5 17" xfId="38197"/>
    <cellStyle name="Normal 2 2 2 5 18" xfId="38198"/>
    <cellStyle name="Normal 2 2 2 5 19" xfId="38199"/>
    <cellStyle name="Normal 2 2 2 5 2" xfId="38200"/>
    <cellStyle name="Normal 2 2 2 5 20" xfId="38201"/>
    <cellStyle name="Normal 2 2 2 5 21" xfId="38202"/>
    <cellStyle name="Normal 2 2 2 5 22" xfId="38203"/>
    <cellStyle name="Normal 2 2 2 5 3" xfId="38204"/>
    <cellStyle name="Normal 2 2 2 5 4" xfId="38205"/>
    <cellStyle name="Normal 2 2 2 5 5" xfId="38206"/>
    <cellStyle name="Normal 2 2 2 5 6" xfId="38207"/>
    <cellStyle name="Normal 2 2 2 5 7" xfId="38208"/>
    <cellStyle name="Normal 2 2 2 5 8" xfId="38209"/>
    <cellStyle name="Normal 2 2 2 5 9" xfId="38210"/>
    <cellStyle name="Normal 2 2 2 50" xfId="38211"/>
    <cellStyle name="Normal 2 2 2 50 10" xfId="38212"/>
    <cellStyle name="Normal 2 2 2 50 11" xfId="38213"/>
    <cellStyle name="Normal 2 2 2 50 12" xfId="38214"/>
    <cellStyle name="Normal 2 2 2 50 13" xfId="38215"/>
    <cellStyle name="Normal 2 2 2 50 14" xfId="38216"/>
    <cellStyle name="Normal 2 2 2 50 15" xfId="38217"/>
    <cellStyle name="Normal 2 2 2 50 16" xfId="38218"/>
    <cellStyle name="Normal 2 2 2 50 17" xfId="38219"/>
    <cellStyle name="Normal 2 2 2 50 18" xfId="38220"/>
    <cellStyle name="Normal 2 2 2 50 19" xfId="38221"/>
    <cellStyle name="Normal 2 2 2 50 2" xfId="38222"/>
    <cellStyle name="Normal 2 2 2 50 20" xfId="38223"/>
    <cellStyle name="Normal 2 2 2 50 21" xfId="38224"/>
    <cellStyle name="Normal 2 2 2 50 22" xfId="38225"/>
    <cellStyle name="Normal 2 2 2 50 3" xfId="38226"/>
    <cellStyle name="Normal 2 2 2 50 4" xfId="38227"/>
    <cellStyle name="Normal 2 2 2 50 5" xfId="38228"/>
    <cellStyle name="Normal 2 2 2 50 6" xfId="38229"/>
    <cellStyle name="Normal 2 2 2 50 7" xfId="38230"/>
    <cellStyle name="Normal 2 2 2 50 8" xfId="38231"/>
    <cellStyle name="Normal 2 2 2 50 9" xfId="38232"/>
    <cellStyle name="Normal 2 2 2 51" xfId="38233"/>
    <cellStyle name="Normal 2 2 2 51 2" xfId="38234"/>
    <cellStyle name="Normal 2 2 2 51 2 10" xfId="38235"/>
    <cellStyle name="Normal 2 2 2 51 2 11" xfId="38236"/>
    <cellStyle name="Normal 2 2 2 51 2 12" xfId="38237"/>
    <cellStyle name="Normal 2 2 2 51 2 13" xfId="38238"/>
    <cellStyle name="Normal 2 2 2 51 2 14" xfId="38239"/>
    <cellStyle name="Normal 2 2 2 51 2 15" xfId="38240"/>
    <cellStyle name="Normal 2 2 2 51 2 16" xfId="38241"/>
    <cellStyle name="Normal 2 2 2 51 2 17" xfId="38242"/>
    <cellStyle name="Normal 2 2 2 51 2 18" xfId="38243"/>
    <cellStyle name="Normal 2 2 2 51 2 19" xfId="38244"/>
    <cellStyle name="Normal 2 2 2 51 2 2" xfId="38245"/>
    <cellStyle name="Normal 2 2 2 51 2 2 2" xfId="38246"/>
    <cellStyle name="Normal 2 2 2 51 2 2 2 10" xfId="38247"/>
    <cellStyle name="Normal 2 2 2 51 2 2 2 11" xfId="38248"/>
    <cellStyle name="Normal 2 2 2 51 2 2 2 12" xfId="38249"/>
    <cellStyle name="Normal 2 2 2 51 2 2 2 13" xfId="38250"/>
    <cellStyle name="Normal 2 2 2 51 2 2 2 14" xfId="38251"/>
    <cellStyle name="Normal 2 2 2 51 2 2 2 15" xfId="38252"/>
    <cellStyle name="Normal 2 2 2 51 2 2 2 16" xfId="38253"/>
    <cellStyle name="Normal 2 2 2 51 2 2 2 17" xfId="38254"/>
    <cellStyle name="Normal 2 2 2 51 2 2 2 18" xfId="38255"/>
    <cellStyle name="Normal 2 2 2 51 2 2 2 19" xfId="38256"/>
    <cellStyle name="Normal 2 2 2 51 2 2 2 2" xfId="38257"/>
    <cellStyle name="Normal 2 2 2 51 2 2 2 20" xfId="38258"/>
    <cellStyle name="Normal 2 2 2 51 2 2 2 21" xfId="38259"/>
    <cellStyle name="Normal 2 2 2 51 2 2 2 22" xfId="38260"/>
    <cellStyle name="Normal 2 2 2 51 2 2 2 3" xfId="38261"/>
    <cellStyle name="Normal 2 2 2 51 2 2 2 4" xfId="38262"/>
    <cellStyle name="Normal 2 2 2 51 2 2 2 5" xfId="38263"/>
    <cellStyle name="Normal 2 2 2 51 2 2 2 6" xfId="38264"/>
    <cellStyle name="Normal 2 2 2 51 2 2 2 7" xfId="38265"/>
    <cellStyle name="Normal 2 2 2 51 2 2 2 8" xfId="38266"/>
    <cellStyle name="Normal 2 2 2 51 2 2 2 9" xfId="38267"/>
    <cellStyle name="Normal 2 2 2 51 2 2 3" xfId="38268"/>
    <cellStyle name="Normal 2 2 2 51 2 2 3 10" xfId="38269"/>
    <cellStyle name="Normal 2 2 2 51 2 2 3 11" xfId="38270"/>
    <cellStyle name="Normal 2 2 2 51 2 2 3 12" xfId="38271"/>
    <cellStyle name="Normal 2 2 2 51 2 2 3 13" xfId="38272"/>
    <cellStyle name="Normal 2 2 2 51 2 2 3 14" xfId="38273"/>
    <cellStyle name="Normal 2 2 2 51 2 2 3 15" xfId="38274"/>
    <cellStyle name="Normal 2 2 2 51 2 2 3 16" xfId="38275"/>
    <cellStyle name="Normal 2 2 2 51 2 2 3 17" xfId="38276"/>
    <cellStyle name="Normal 2 2 2 51 2 2 3 18" xfId="38277"/>
    <cellStyle name="Normal 2 2 2 51 2 2 3 19" xfId="38278"/>
    <cellStyle name="Normal 2 2 2 51 2 2 3 2" xfId="38279"/>
    <cellStyle name="Normal 2 2 2 51 2 2 3 20" xfId="38280"/>
    <cellStyle name="Normal 2 2 2 51 2 2 3 21" xfId="38281"/>
    <cellStyle name="Normal 2 2 2 51 2 2 3 22" xfId="38282"/>
    <cellStyle name="Normal 2 2 2 51 2 2 3 3" xfId="38283"/>
    <cellStyle name="Normal 2 2 2 51 2 2 3 4" xfId="38284"/>
    <cellStyle name="Normal 2 2 2 51 2 2 3 5" xfId="38285"/>
    <cellStyle name="Normal 2 2 2 51 2 2 3 6" xfId="38286"/>
    <cellStyle name="Normal 2 2 2 51 2 2 3 7" xfId="38287"/>
    <cellStyle name="Normal 2 2 2 51 2 2 3 8" xfId="38288"/>
    <cellStyle name="Normal 2 2 2 51 2 2 3 9" xfId="38289"/>
    <cellStyle name="Normal 2 2 2 51 2 20" xfId="38290"/>
    <cellStyle name="Normal 2 2 2 51 2 21" xfId="38291"/>
    <cellStyle name="Normal 2 2 2 51 2 22" xfId="38292"/>
    <cellStyle name="Normal 2 2 2 51 2 23" xfId="38293"/>
    <cellStyle name="Normal 2 2 2 51 2 24" xfId="38294"/>
    <cellStyle name="Normal 2 2 2 51 2 3" xfId="38295"/>
    <cellStyle name="Normal 2 2 2 51 2 3 2" xfId="38296"/>
    <cellStyle name="Normal 2 2 2 51 2 4" xfId="38297"/>
    <cellStyle name="Normal 2 2 2 51 2 5" xfId="38298"/>
    <cellStyle name="Normal 2 2 2 51 2 6" xfId="38299"/>
    <cellStyle name="Normal 2 2 2 51 2 7" xfId="38300"/>
    <cellStyle name="Normal 2 2 2 51 2 8" xfId="38301"/>
    <cellStyle name="Normal 2 2 2 51 2 9" xfId="38302"/>
    <cellStyle name="Normal 2 2 2 51 3" xfId="38303"/>
    <cellStyle name="Normal 2 2 2 51 3 10" xfId="38304"/>
    <cellStyle name="Normal 2 2 2 51 3 11" xfId="38305"/>
    <cellStyle name="Normal 2 2 2 51 3 12" xfId="38306"/>
    <cellStyle name="Normal 2 2 2 51 3 13" xfId="38307"/>
    <cellStyle name="Normal 2 2 2 51 3 14" xfId="38308"/>
    <cellStyle name="Normal 2 2 2 51 3 15" xfId="38309"/>
    <cellStyle name="Normal 2 2 2 51 3 16" xfId="38310"/>
    <cellStyle name="Normal 2 2 2 51 3 17" xfId="38311"/>
    <cellStyle name="Normal 2 2 2 51 3 18" xfId="38312"/>
    <cellStyle name="Normal 2 2 2 51 3 19" xfId="38313"/>
    <cellStyle name="Normal 2 2 2 51 3 2" xfId="38314"/>
    <cellStyle name="Normal 2 2 2 51 3 20" xfId="38315"/>
    <cellStyle name="Normal 2 2 2 51 3 21" xfId="38316"/>
    <cellStyle name="Normal 2 2 2 51 3 22" xfId="38317"/>
    <cellStyle name="Normal 2 2 2 51 3 3" xfId="38318"/>
    <cellStyle name="Normal 2 2 2 51 3 4" xfId="38319"/>
    <cellStyle name="Normal 2 2 2 51 3 5" xfId="38320"/>
    <cellStyle name="Normal 2 2 2 51 3 6" xfId="38321"/>
    <cellStyle name="Normal 2 2 2 51 3 7" xfId="38322"/>
    <cellStyle name="Normal 2 2 2 51 3 8" xfId="38323"/>
    <cellStyle name="Normal 2 2 2 51 3 9" xfId="38324"/>
    <cellStyle name="Normal 2 2 2 51 4" xfId="38325"/>
    <cellStyle name="Normal 2 2 2 51 4 10" xfId="38326"/>
    <cellStyle name="Normal 2 2 2 51 4 11" xfId="38327"/>
    <cellStyle name="Normal 2 2 2 51 4 12" xfId="38328"/>
    <cellStyle name="Normal 2 2 2 51 4 13" xfId="38329"/>
    <cellStyle name="Normal 2 2 2 51 4 14" xfId="38330"/>
    <cellStyle name="Normal 2 2 2 51 4 15" xfId="38331"/>
    <cellStyle name="Normal 2 2 2 51 4 16" xfId="38332"/>
    <cellStyle name="Normal 2 2 2 51 4 17" xfId="38333"/>
    <cellStyle name="Normal 2 2 2 51 4 18" xfId="38334"/>
    <cellStyle name="Normal 2 2 2 51 4 19" xfId="38335"/>
    <cellStyle name="Normal 2 2 2 51 4 2" xfId="38336"/>
    <cellStyle name="Normal 2 2 2 51 4 20" xfId="38337"/>
    <cellStyle name="Normal 2 2 2 51 4 21" xfId="38338"/>
    <cellStyle name="Normal 2 2 2 51 4 22" xfId="38339"/>
    <cellStyle name="Normal 2 2 2 51 4 3" xfId="38340"/>
    <cellStyle name="Normal 2 2 2 51 4 4" xfId="38341"/>
    <cellStyle name="Normal 2 2 2 51 4 5" xfId="38342"/>
    <cellStyle name="Normal 2 2 2 51 4 6" xfId="38343"/>
    <cellStyle name="Normal 2 2 2 51 4 7" xfId="38344"/>
    <cellStyle name="Normal 2 2 2 51 4 8" xfId="38345"/>
    <cellStyle name="Normal 2 2 2 51 4 9" xfId="38346"/>
    <cellStyle name="Normal 2 2 2 52" xfId="38347"/>
    <cellStyle name="Normal 2 2 2 52 10" xfId="38348"/>
    <cellStyle name="Normal 2 2 2 52 11" xfId="38349"/>
    <cellStyle name="Normal 2 2 2 52 12" xfId="38350"/>
    <cellStyle name="Normal 2 2 2 52 13" xfId="38351"/>
    <cellStyle name="Normal 2 2 2 52 14" xfId="38352"/>
    <cellStyle name="Normal 2 2 2 52 15" xfId="38353"/>
    <cellStyle name="Normal 2 2 2 52 16" xfId="38354"/>
    <cellStyle name="Normal 2 2 2 52 17" xfId="38355"/>
    <cellStyle name="Normal 2 2 2 52 18" xfId="38356"/>
    <cellStyle name="Normal 2 2 2 52 19" xfId="38357"/>
    <cellStyle name="Normal 2 2 2 52 2" xfId="38358"/>
    <cellStyle name="Normal 2 2 2 52 20" xfId="38359"/>
    <cellStyle name="Normal 2 2 2 52 21" xfId="38360"/>
    <cellStyle name="Normal 2 2 2 52 22" xfId="38361"/>
    <cellStyle name="Normal 2 2 2 52 3" xfId="38362"/>
    <cellStyle name="Normal 2 2 2 52 4" xfId="38363"/>
    <cellStyle name="Normal 2 2 2 52 5" xfId="38364"/>
    <cellStyle name="Normal 2 2 2 52 6" xfId="38365"/>
    <cellStyle name="Normal 2 2 2 52 7" xfId="38366"/>
    <cellStyle name="Normal 2 2 2 52 8" xfId="38367"/>
    <cellStyle name="Normal 2 2 2 52 9" xfId="38368"/>
    <cellStyle name="Normal 2 2 2 53" xfId="38369"/>
    <cellStyle name="Normal 2 2 2 53 10" xfId="38370"/>
    <cellStyle name="Normal 2 2 2 53 11" xfId="38371"/>
    <cellStyle name="Normal 2 2 2 53 12" xfId="38372"/>
    <cellStyle name="Normal 2 2 2 53 13" xfId="38373"/>
    <cellStyle name="Normal 2 2 2 53 14" xfId="38374"/>
    <cellStyle name="Normal 2 2 2 53 15" xfId="38375"/>
    <cellStyle name="Normal 2 2 2 53 16" xfId="38376"/>
    <cellStyle name="Normal 2 2 2 53 17" xfId="38377"/>
    <cellStyle name="Normal 2 2 2 53 18" xfId="38378"/>
    <cellStyle name="Normal 2 2 2 53 19" xfId="38379"/>
    <cellStyle name="Normal 2 2 2 53 2" xfId="38380"/>
    <cellStyle name="Normal 2 2 2 53 20" xfId="38381"/>
    <cellStyle name="Normal 2 2 2 53 21" xfId="38382"/>
    <cellStyle name="Normal 2 2 2 53 22" xfId="38383"/>
    <cellStyle name="Normal 2 2 2 53 3" xfId="38384"/>
    <cellStyle name="Normal 2 2 2 53 4" xfId="38385"/>
    <cellStyle name="Normal 2 2 2 53 5" xfId="38386"/>
    <cellStyle name="Normal 2 2 2 53 6" xfId="38387"/>
    <cellStyle name="Normal 2 2 2 53 7" xfId="38388"/>
    <cellStyle name="Normal 2 2 2 53 8" xfId="38389"/>
    <cellStyle name="Normal 2 2 2 53 9" xfId="38390"/>
    <cellStyle name="Normal 2 2 2 54" xfId="38391"/>
    <cellStyle name="Normal 2 2 2 54 10" xfId="38392"/>
    <cellStyle name="Normal 2 2 2 54 11" xfId="38393"/>
    <cellStyle name="Normal 2 2 2 54 12" xfId="38394"/>
    <cellStyle name="Normal 2 2 2 54 13" xfId="38395"/>
    <cellStyle name="Normal 2 2 2 54 14" xfId="38396"/>
    <cellStyle name="Normal 2 2 2 54 15" xfId="38397"/>
    <cellStyle name="Normal 2 2 2 54 16" xfId="38398"/>
    <cellStyle name="Normal 2 2 2 54 17" xfId="38399"/>
    <cellStyle name="Normal 2 2 2 54 18" xfId="38400"/>
    <cellStyle name="Normal 2 2 2 54 19" xfId="38401"/>
    <cellStyle name="Normal 2 2 2 54 2" xfId="38402"/>
    <cellStyle name="Normal 2 2 2 54 20" xfId="38403"/>
    <cellStyle name="Normal 2 2 2 54 21" xfId="38404"/>
    <cellStyle name="Normal 2 2 2 54 22" xfId="38405"/>
    <cellStyle name="Normal 2 2 2 54 3" xfId="38406"/>
    <cellStyle name="Normal 2 2 2 54 4" xfId="38407"/>
    <cellStyle name="Normal 2 2 2 54 5" xfId="38408"/>
    <cellStyle name="Normal 2 2 2 54 6" xfId="38409"/>
    <cellStyle name="Normal 2 2 2 54 7" xfId="38410"/>
    <cellStyle name="Normal 2 2 2 54 8" xfId="38411"/>
    <cellStyle name="Normal 2 2 2 54 9" xfId="38412"/>
    <cellStyle name="Normal 2 2 2 55" xfId="38413"/>
    <cellStyle name="Normal 2 2 2 55 10" xfId="38414"/>
    <cellStyle name="Normal 2 2 2 55 11" xfId="38415"/>
    <cellStyle name="Normal 2 2 2 55 12" xfId="38416"/>
    <cellStyle name="Normal 2 2 2 55 13" xfId="38417"/>
    <cellStyle name="Normal 2 2 2 55 14" xfId="38418"/>
    <cellStyle name="Normal 2 2 2 55 15" xfId="38419"/>
    <cellStyle name="Normal 2 2 2 55 16" xfId="38420"/>
    <cellStyle name="Normal 2 2 2 55 17" xfId="38421"/>
    <cellStyle name="Normal 2 2 2 55 18" xfId="38422"/>
    <cellStyle name="Normal 2 2 2 55 19" xfId="38423"/>
    <cellStyle name="Normal 2 2 2 55 2" xfId="38424"/>
    <cellStyle name="Normal 2 2 2 55 20" xfId="38425"/>
    <cellStyle name="Normal 2 2 2 55 21" xfId="38426"/>
    <cellStyle name="Normal 2 2 2 55 22" xfId="38427"/>
    <cellStyle name="Normal 2 2 2 55 3" xfId="38428"/>
    <cellStyle name="Normal 2 2 2 55 4" xfId="38429"/>
    <cellStyle name="Normal 2 2 2 55 5" xfId="38430"/>
    <cellStyle name="Normal 2 2 2 55 6" xfId="38431"/>
    <cellStyle name="Normal 2 2 2 55 7" xfId="38432"/>
    <cellStyle name="Normal 2 2 2 55 8" xfId="38433"/>
    <cellStyle name="Normal 2 2 2 55 9" xfId="38434"/>
    <cellStyle name="Normal 2 2 2 56" xfId="38435"/>
    <cellStyle name="Normal 2 2 2 56 10" xfId="38436"/>
    <cellStyle name="Normal 2 2 2 56 11" xfId="38437"/>
    <cellStyle name="Normal 2 2 2 56 12" xfId="38438"/>
    <cellStyle name="Normal 2 2 2 56 13" xfId="38439"/>
    <cellStyle name="Normal 2 2 2 56 14" xfId="38440"/>
    <cellStyle name="Normal 2 2 2 56 15" xfId="38441"/>
    <cellStyle name="Normal 2 2 2 56 16" xfId="38442"/>
    <cellStyle name="Normal 2 2 2 56 17" xfId="38443"/>
    <cellStyle name="Normal 2 2 2 56 18" xfId="38444"/>
    <cellStyle name="Normal 2 2 2 56 19" xfId="38445"/>
    <cellStyle name="Normal 2 2 2 56 2" xfId="38446"/>
    <cellStyle name="Normal 2 2 2 56 20" xfId="38447"/>
    <cellStyle name="Normal 2 2 2 56 21" xfId="38448"/>
    <cellStyle name="Normal 2 2 2 56 22" xfId="38449"/>
    <cellStyle name="Normal 2 2 2 56 3" xfId="38450"/>
    <cellStyle name="Normal 2 2 2 56 4" xfId="38451"/>
    <cellStyle name="Normal 2 2 2 56 5" xfId="38452"/>
    <cellStyle name="Normal 2 2 2 56 6" xfId="38453"/>
    <cellStyle name="Normal 2 2 2 56 7" xfId="38454"/>
    <cellStyle name="Normal 2 2 2 56 8" xfId="38455"/>
    <cellStyle name="Normal 2 2 2 56 9" xfId="38456"/>
    <cellStyle name="Normal 2 2 2 57" xfId="38457"/>
    <cellStyle name="Normal 2 2 2 57 10" xfId="38458"/>
    <cellStyle name="Normal 2 2 2 57 11" xfId="38459"/>
    <cellStyle name="Normal 2 2 2 57 12" xfId="38460"/>
    <cellStyle name="Normal 2 2 2 57 13" xfId="38461"/>
    <cellStyle name="Normal 2 2 2 57 14" xfId="38462"/>
    <cellStyle name="Normal 2 2 2 57 15" xfId="38463"/>
    <cellStyle name="Normal 2 2 2 57 16" xfId="38464"/>
    <cellStyle name="Normal 2 2 2 57 17" xfId="38465"/>
    <cellStyle name="Normal 2 2 2 57 18" xfId="38466"/>
    <cellStyle name="Normal 2 2 2 57 19" xfId="38467"/>
    <cellStyle name="Normal 2 2 2 57 2" xfId="38468"/>
    <cellStyle name="Normal 2 2 2 57 20" xfId="38469"/>
    <cellStyle name="Normal 2 2 2 57 21" xfId="38470"/>
    <cellStyle name="Normal 2 2 2 57 22" xfId="38471"/>
    <cellStyle name="Normal 2 2 2 57 3" xfId="38472"/>
    <cellStyle name="Normal 2 2 2 57 4" xfId="38473"/>
    <cellStyle name="Normal 2 2 2 57 5" xfId="38474"/>
    <cellStyle name="Normal 2 2 2 57 6" xfId="38475"/>
    <cellStyle name="Normal 2 2 2 57 7" xfId="38476"/>
    <cellStyle name="Normal 2 2 2 57 8" xfId="38477"/>
    <cellStyle name="Normal 2 2 2 57 9" xfId="38478"/>
    <cellStyle name="Normal 2 2 2 58" xfId="38479"/>
    <cellStyle name="Normal 2 2 2 58 10" xfId="38480"/>
    <cellStyle name="Normal 2 2 2 58 11" xfId="38481"/>
    <cellStyle name="Normal 2 2 2 58 12" xfId="38482"/>
    <cellStyle name="Normal 2 2 2 58 13" xfId="38483"/>
    <cellStyle name="Normal 2 2 2 58 14" xfId="38484"/>
    <cellStyle name="Normal 2 2 2 58 15" xfId="38485"/>
    <cellStyle name="Normal 2 2 2 58 16" xfId="38486"/>
    <cellStyle name="Normal 2 2 2 58 17" xfId="38487"/>
    <cellStyle name="Normal 2 2 2 58 18" xfId="38488"/>
    <cellStyle name="Normal 2 2 2 58 19" xfId="38489"/>
    <cellStyle name="Normal 2 2 2 58 2" xfId="38490"/>
    <cellStyle name="Normal 2 2 2 58 20" xfId="38491"/>
    <cellStyle name="Normal 2 2 2 58 21" xfId="38492"/>
    <cellStyle name="Normal 2 2 2 58 22" xfId="38493"/>
    <cellStyle name="Normal 2 2 2 58 3" xfId="38494"/>
    <cellStyle name="Normal 2 2 2 58 4" xfId="38495"/>
    <cellStyle name="Normal 2 2 2 58 5" xfId="38496"/>
    <cellStyle name="Normal 2 2 2 58 6" xfId="38497"/>
    <cellStyle name="Normal 2 2 2 58 7" xfId="38498"/>
    <cellStyle name="Normal 2 2 2 58 8" xfId="38499"/>
    <cellStyle name="Normal 2 2 2 58 9" xfId="38500"/>
    <cellStyle name="Normal 2 2 2 59" xfId="38501"/>
    <cellStyle name="Normal 2 2 2 59 10" xfId="38502"/>
    <cellStyle name="Normal 2 2 2 59 11" xfId="38503"/>
    <cellStyle name="Normal 2 2 2 59 12" xfId="38504"/>
    <cellStyle name="Normal 2 2 2 59 13" xfId="38505"/>
    <cellStyle name="Normal 2 2 2 59 14" xfId="38506"/>
    <cellStyle name="Normal 2 2 2 59 15" xfId="38507"/>
    <cellStyle name="Normal 2 2 2 59 16" xfId="38508"/>
    <cellStyle name="Normal 2 2 2 59 17" xfId="38509"/>
    <cellStyle name="Normal 2 2 2 59 18" xfId="38510"/>
    <cellStyle name="Normal 2 2 2 59 19" xfId="38511"/>
    <cellStyle name="Normal 2 2 2 59 2" xfId="38512"/>
    <cellStyle name="Normal 2 2 2 59 20" xfId="38513"/>
    <cellStyle name="Normal 2 2 2 59 21" xfId="38514"/>
    <cellStyle name="Normal 2 2 2 59 22" xfId="38515"/>
    <cellStyle name="Normal 2 2 2 59 3" xfId="38516"/>
    <cellStyle name="Normal 2 2 2 59 4" xfId="38517"/>
    <cellStyle name="Normal 2 2 2 59 5" xfId="38518"/>
    <cellStyle name="Normal 2 2 2 59 6" xfId="38519"/>
    <cellStyle name="Normal 2 2 2 59 7" xfId="38520"/>
    <cellStyle name="Normal 2 2 2 59 8" xfId="38521"/>
    <cellStyle name="Normal 2 2 2 59 9" xfId="38522"/>
    <cellStyle name="Normal 2 2 2 6" xfId="38523"/>
    <cellStyle name="Normal 2 2 2 6 10" xfId="38524"/>
    <cellStyle name="Normal 2 2 2 6 11" xfId="38525"/>
    <cellStyle name="Normal 2 2 2 6 12" xfId="38526"/>
    <cellStyle name="Normal 2 2 2 6 13" xfId="38527"/>
    <cellStyle name="Normal 2 2 2 6 14" xfId="38528"/>
    <cellStyle name="Normal 2 2 2 6 15" xfId="38529"/>
    <cellStyle name="Normal 2 2 2 6 16" xfId="38530"/>
    <cellStyle name="Normal 2 2 2 6 17" xfId="38531"/>
    <cellStyle name="Normal 2 2 2 6 18" xfId="38532"/>
    <cellStyle name="Normal 2 2 2 6 19" xfId="38533"/>
    <cellStyle name="Normal 2 2 2 6 2" xfId="38534"/>
    <cellStyle name="Normal 2 2 2 6 20" xfId="38535"/>
    <cellStyle name="Normal 2 2 2 6 21" xfId="38536"/>
    <cellStyle name="Normal 2 2 2 6 22" xfId="38537"/>
    <cellStyle name="Normal 2 2 2 6 3" xfId="38538"/>
    <cellStyle name="Normal 2 2 2 6 4" xfId="38539"/>
    <cellStyle name="Normal 2 2 2 6 5" xfId="38540"/>
    <cellStyle name="Normal 2 2 2 6 6" xfId="38541"/>
    <cellStyle name="Normal 2 2 2 6 7" xfId="38542"/>
    <cellStyle name="Normal 2 2 2 6 8" xfId="38543"/>
    <cellStyle name="Normal 2 2 2 6 9" xfId="38544"/>
    <cellStyle name="Normal 2 2 2 60" xfId="38545"/>
    <cellStyle name="Normal 2 2 2 60 10" xfId="38546"/>
    <cellStyle name="Normal 2 2 2 60 11" xfId="38547"/>
    <cellStyle name="Normal 2 2 2 60 12" xfId="38548"/>
    <cellStyle name="Normal 2 2 2 60 13" xfId="38549"/>
    <cellStyle name="Normal 2 2 2 60 14" xfId="38550"/>
    <cellStyle name="Normal 2 2 2 60 15" xfId="38551"/>
    <cellStyle name="Normal 2 2 2 60 16" xfId="38552"/>
    <cellStyle name="Normal 2 2 2 60 17" xfId="38553"/>
    <cellStyle name="Normal 2 2 2 60 18" xfId="38554"/>
    <cellStyle name="Normal 2 2 2 60 19" xfId="38555"/>
    <cellStyle name="Normal 2 2 2 60 2" xfId="38556"/>
    <cellStyle name="Normal 2 2 2 60 20" xfId="38557"/>
    <cellStyle name="Normal 2 2 2 60 21" xfId="38558"/>
    <cellStyle name="Normal 2 2 2 60 22" xfId="38559"/>
    <cellStyle name="Normal 2 2 2 60 3" xfId="38560"/>
    <cellStyle name="Normal 2 2 2 60 4" xfId="38561"/>
    <cellStyle name="Normal 2 2 2 60 5" xfId="38562"/>
    <cellStyle name="Normal 2 2 2 60 6" xfId="38563"/>
    <cellStyle name="Normal 2 2 2 60 7" xfId="38564"/>
    <cellStyle name="Normal 2 2 2 60 8" xfId="38565"/>
    <cellStyle name="Normal 2 2 2 60 9" xfId="38566"/>
    <cellStyle name="Normal 2 2 2 61" xfId="38567"/>
    <cellStyle name="Normal 2 2 2 61 10" xfId="38568"/>
    <cellStyle name="Normal 2 2 2 61 11" xfId="38569"/>
    <cellStyle name="Normal 2 2 2 61 12" xfId="38570"/>
    <cellStyle name="Normal 2 2 2 61 13" xfId="38571"/>
    <cellStyle name="Normal 2 2 2 61 14" xfId="38572"/>
    <cellStyle name="Normal 2 2 2 61 15" xfId="38573"/>
    <cellStyle name="Normal 2 2 2 61 16" xfId="38574"/>
    <cellStyle name="Normal 2 2 2 61 17" xfId="38575"/>
    <cellStyle name="Normal 2 2 2 61 18" xfId="38576"/>
    <cellStyle name="Normal 2 2 2 61 19" xfId="38577"/>
    <cellStyle name="Normal 2 2 2 61 2" xfId="38578"/>
    <cellStyle name="Normal 2 2 2 61 20" xfId="38579"/>
    <cellStyle name="Normal 2 2 2 61 21" xfId="38580"/>
    <cellStyle name="Normal 2 2 2 61 22" xfId="38581"/>
    <cellStyle name="Normal 2 2 2 61 3" xfId="38582"/>
    <cellStyle name="Normal 2 2 2 61 4" xfId="38583"/>
    <cellStyle name="Normal 2 2 2 61 5" xfId="38584"/>
    <cellStyle name="Normal 2 2 2 61 6" xfId="38585"/>
    <cellStyle name="Normal 2 2 2 61 7" xfId="38586"/>
    <cellStyle name="Normal 2 2 2 61 8" xfId="38587"/>
    <cellStyle name="Normal 2 2 2 61 9" xfId="38588"/>
    <cellStyle name="Normal 2 2 2 62" xfId="38589"/>
    <cellStyle name="Normal 2 2 2 62 10" xfId="38590"/>
    <cellStyle name="Normal 2 2 2 62 11" xfId="38591"/>
    <cellStyle name="Normal 2 2 2 62 12" xfId="38592"/>
    <cellStyle name="Normal 2 2 2 62 13" xfId="38593"/>
    <cellStyle name="Normal 2 2 2 62 14" xfId="38594"/>
    <cellStyle name="Normal 2 2 2 62 15" xfId="38595"/>
    <cellStyle name="Normal 2 2 2 62 16" xfId="38596"/>
    <cellStyle name="Normal 2 2 2 62 17" xfId="38597"/>
    <cellStyle name="Normal 2 2 2 62 18" xfId="38598"/>
    <cellStyle name="Normal 2 2 2 62 19" xfId="38599"/>
    <cellStyle name="Normal 2 2 2 62 2" xfId="38600"/>
    <cellStyle name="Normal 2 2 2 62 20" xfId="38601"/>
    <cellStyle name="Normal 2 2 2 62 21" xfId="38602"/>
    <cellStyle name="Normal 2 2 2 62 22" xfId="38603"/>
    <cellStyle name="Normal 2 2 2 62 3" xfId="38604"/>
    <cellStyle name="Normal 2 2 2 62 4" xfId="38605"/>
    <cellStyle name="Normal 2 2 2 62 5" xfId="38606"/>
    <cellStyle name="Normal 2 2 2 62 6" xfId="38607"/>
    <cellStyle name="Normal 2 2 2 62 7" xfId="38608"/>
    <cellStyle name="Normal 2 2 2 62 8" xfId="38609"/>
    <cellStyle name="Normal 2 2 2 62 9" xfId="38610"/>
    <cellStyle name="Normal 2 2 2 63" xfId="38611"/>
    <cellStyle name="Normal 2 2 2 63 10" xfId="38612"/>
    <cellStyle name="Normal 2 2 2 63 11" xfId="38613"/>
    <cellStyle name="Normal 2 2 2 63 12" xfId="38614"/>
    <cellStyle name="Normal 2 2 2 63 13" xfId="38615"/>
    <cellStyle name="Normal 2 2 2 63 14" xfId="38616"/>
    <cellStyle name="Normal 2 2 2 63 15" xfId="38617"/>
    <cellStyle name="Normal 2 2 2 63 16" xfId="38618"/>
    <cellStyle name="Normal 2 2 2 63 17" xfId="38619"/>
    <cellStyle name="Normal 2 2 2 63 18" xfId="38620"/>
    <cellStyle name="Normal 2 2 2 63 19" xfId="38621"/>
    <cellStyle name="Normal 2 2 2 63 2" xfId="38622"/>
    <cellStyle name="Normal 2 2 2 63 20" xfId="38623"/>
    <cellStyle name="Normal 2 2 2 63 21" xfId="38624"/>
    <cellStyle name="Normal 2 2 2 63 22" xfId="38625"/>
    <cellStyle name="Normal 2 2 2 63 3" xfId="38626"/>
    <cellStyle name="Normal 2 2 2 63 4" xfId="38627"/>
    <cellStyle name="Normal 2 2 2 63 5" xfId="38628"/>
    <cellStyle name="Normal 2 2 2 63 6" xfId="38629"/>
    <cellStyle name="Normal 2 2 2 63 7" xfId="38630"/>
    <cellStyle name="Normal 2 2 2 63 8" xfId="38631"/>
    <cellStyle name="Normal 2 2 2 63 9" xfId="38632"/>
    <cellStyle name="Normal 2 2 2 64" xfId="38633"/>
    <cellStyle name="Normal 2 2 2 64 10" xfId="38634"/>
    <cellStyle name="Normal 2 2 2 64 11" xfId="38635"/>
    <cellStyle name="Normal 2 2 2 64 12" xfId="38636"/>
    <cellStyle name="Normal 2 2 2 64 13" xfId="38637"/>
    <cellStyle name="Normal 2 2 2 64 14" xfId="38638"/>
    <cellStyle name="Normal 2 2 2 64 15" xfId="38639"/>
    <cellStyle name="Normal 2 2 2 64 16" xfId="38640"/>
    <cellStyle name="Normal 2 2 2 64 17" xfId="38641"/>
    <cellStyle name="Normal 2 2 2 64 18" xfId="38642"/>
    <cellStyle name="Normal 2 2 2 64 19" xfId="38643"/>
    <cellStyle name="Normal 2 2 2 64 2" xfId="38644"/>
    <cellStyle name="Normal 2 2 2 64 20" xfId="38645"/>
    <cellStyle name="Normal 2 2 2 64 21" xfId="38646"/>
    <cellStyle name="Normal 2 2 2 64 22" xfId="38647"/>
    <cellStyle name="Normal 2 2 2 64 3" xfId="38648"/>
    <cellStyle name="Normal 2 2 2 64 4" xfId="38649"/>
    <cellStyle name="Normal 2 2 2 64 5" xfId="38650"/>
    <cellStyle name="Normal 2 2 2 64 6" xfId="38651"/>
    <cellStyle name="Normal 2 2 2 64 7" xfId="38652"/>
    <cellStyle name="Normal 2 2 2 64 8" xfId="38653"/>
    <cellStyle name="Normal 2 2 2 64 9" xfId="38654"/>
    <cellStyle name="Normal 2 2 2 65" xfId="38655"/>
    <cellStyle name="Normal 2 2 2 65 10" xfId="38656"/>
    <cellStyle name="Normal 2 2 2 65 11" xfId="38657"/>
    <cellStyle name="Normal 2 2 2 65 12" xfId="38658"/>
    <cellStyle name="Normal 2 2 2 65 13" xfId="38659"/>
    <cellStyle name="Normal 2 2 2 65 14" xfId="38660"/>
    <cellStyle name="Normal 2 2 2 65 15" xfId="38661"/>
    <cellStyle name="Normal 2 2 2 65 16" xfId="38662"/>
    <cellStyle name="Normal 2 2 2 65 17" xfId="38663"/>
    <cellStyle name="Normal 2 2 2 65 18" xfId="38664"/>
    <cellStyle name="Normal 2 2 2 65 19" xfId="38665"/>
    <cellStyle name="Normal 2 2 2 65 2" xfId="38666"/>
    <cellStyle name="Normal 2 2 2 65 20" xfId="38667"/>
    <cellStyle name="Normal 2 2 2 65 21" xfId="38668"/>
    <cellStyle name="Normal 2 2 2 65 22" xfId="38669"/>
    <cellStyle name="Normal 2 2 2 65 3" xfId="38670"/>
    <cellStyle name="Normal 2 2 2 65 4" xfId="38671"/>
    <cellStyle name="Normal 2 2 2 65 5" xfId="38672"/>
    <cellStyle name="Normal 2 2 2 65 6" xfId="38673"/>
    <cellStyle name="Normal 2 2 2 65 7" xfId="38674"/>
    <cellStyle name="Normal 2 2 2 65 8" xfId="38675"/>
    <cellStyle name="Normal 2 2 2 65 9" xfId="38676"/>
    <cellStyle name="Normal 2 2 2 66" xfId="38677"/>
    <cellStyle name="Normal 2 2 2 66 10" xfId="38678"/>
    <cellStyle name="Normal 2 2 2 66 11" xfId="38679"/>
    <cellStyle name="Normal 2 2 2 66 12" xfId="38680"/>
    <cellStyle name="Normal 2 2 2 66 13" xfId="38681"/>
    <cellStyle name="Normal 2 2 2 66 14" xfId="38682"/>
    <cellStyle name="Normal 2 2 2 66 15" xfId="38683"/>
    <cellStyle name="Normal 2 2 2 66 16" xfId="38684"/>
    <cellStyle name="Normal 2 2 2 66 17" xfId="38685"/>
    <cellStyle name="Normal 2 2 2 66 18" xfId="38686"/>
    <cellStyle name="Normal 2 2 2 66 19" xfId="38687"/>
    <cellStyle name="Normal 2 2 2 66 2" xfId="38688"/>
    <cellStyle name="Normal 2 2 2 66 20" xfId="38689"/>
    <cellStyle name="Normal 2 2 2 66 21" xfId="38690"/>
    <cellStyle name="Normal 2 2 2 66 22" xfId="38691"/>
    <cellStyle name="Normal 2 2 2 66 3" xfId="38692"/>
    <cellStyle name="Normal 2 2 2 66 4" xfId="38693"/>
    <cellStyle name="Normal 2 2 2 66 5" xfId="38694"/>
    <cellStyle name="Normal 2 2 2 66 6" xfId="38695"/>
    <cellStyle name="Normal 2 2 2 66 7" xfId="38696"/>
    <cellStyle name="Normal 2 2 2 66 8" xfId="38697"/>
    <cellStyle name="Normal 2 2 2 66 9" xfId="38698"/>
    <cellStyle name="Normal 2 2 2 67" xfId="38699"/>
    <cellStyle name="Normal 2 2 2 67 10" xfId="38700"/>
    <cellStyle name="Normal 2 2 2 67 11" xfId="38701"/>
    <cellStyle name="Normal 2 2 2 67 12" xfId="38702"/>
    <cellStyle name="Normal 2 2 2 67 13" xfId="38703"/>
    <cellStyle name="Normal 2 2 2 67 14" xfId="38704"/>
    <cellStyle name="Normal 2 2 2 67 15" xfId="38705"/>
    <cellStyle name="Normal 2 2 2 67 16" xfId="38706"/>
    <cellStyle name="Normal 2 2 2 67 17" xfId="38707"/>
    <cellStyle name="Normal 2 2 2 67 18" xfId="38708"/>
    <cellStyle name="Normal 2 2 2 67 19" xfId="38709"/>
    <cellStyle name="Normal 2 2 2 67 2" xfId="38710"/>
    <cellStyle name="Normal 2 2 2 67 20" xfId="38711"/>
    <cellStyle name="Normal 2 2 2 67 21" xfId="38712"/>
    <cellStyle name="Normal 2 2 2 67 22" xfId="38713"/>
    <cellStyle name="Normal 2 2 2 67 3" xfId="38714"/>
    <cellStyle name="Normal 2 2 2 67 4" xfId="38715"/>
    <cellStyle name="Normal 2 2 2 67 5" xfId="38716"/>
    <cellStyle name="Normal 2 2 2 67 6" xfId="38717"/>
    <cellStyle name="Normal 2 2 2 67 7" xfId="38718"/>
    <cellStyle name="Normal 2 2 2 67 8" xfId="38719"/>
    <cellStyle name="Normal 2 2 2 67 9" xfId="38720"/>
    <cellStyle name="Normal 2 2 2 68" xfId="38721"/>
    <cellStyle name="Normal 2 2 2 68 10" xfId="38722"/>
    <cellStyle name="Normal 2 2 2 68 11" xfId="38723"/>
    <cellStyle name="Normal 2 2 2 68 12" xfId="38724"/>
    <cellStyle name="Normal 2 2 2 68 13" xfId="38725"/>
    <cellStyle name="Normal 2 2 2 68 14" xfId="38726"/>
    <cellStyle name="Normal 2 2 2 68 15" xfId="38727"/>
    <cellStyle name="Normal 2 2 2 68 16" xfId="38728"/>
    <cellStyle name="Normal 2 2 2 68 17" xfId="38729"/>
    <cellStyle name="Normal 2 2 2 68 18" xfId="38730"/>
    <cellStyle name="Normal 2 2 2 68 19" xfId="38731"/>
    <cellStyle name="Normal 2 2 2 68 2" xfId="38732"/>
    <cellStyle name="Normal 2 2 2 68 20" xfId="38733"/>
    <cellStyle name="Normal 2 2 2 68 21" xfId="38734"/>
    <cellStyle name="Normal 2 2 2 68 22" xfId="38735"/>
    <cellStyle name="Normal 2 2 2 68 3" xfId="38736"/>
    <cellStyle name="Normal 2 2 2 68 4" xfId="38737"/>
    <cellStyle name="Normal 2 2 2 68 5" xfId="38738"/>
    <cellStyle name="Normal 2 2 2 68 6" xfId="38739"/>
    <cellStyle name="Normal 2 2 2 68 7" xfId="38740"/>
    <cellStyle name="Normal 2 2 2 68 8" xfId="38741"/>
    <cellStyle name="Normal 2 2 2 68 9" xfId="38742"/>
    <cellStyle name="Normal 2 2 2 69" xfId="38743"/>
    <cellStyle name="Normal 2 2 2 69 10" xfId="38744"/>
    <cellStyle name="Normal 2 2 2 69 11" xfId="38745"/>
    <cellStyle name="Normal 2 2 2 69 12" xfId="38746"/>
    <cellStyle name="Normal 2 2 2 69 13" xfId="38747"/>
    <cellStyle name="Normal 2 2 2 69 14" xfId="38748"/>
    <cellStyle name="Normal 2 2 2 69 15" xfId="38749"/>
    <cellStyle name="Normal 2 2 2 69 16" xfId="38750"/>
    <cellStyle name="Normal 2 2 2 69 17" xfId="38751"/>
    <cellStyle name="Normal 2 2 2 69 18" xfId="38752"/>
    <cellStyle name="Normal 2 2 2 69 19" xfId="38753"/>
    <cellStyle name="Normal 2 2 2 69 2" xfId="38754"/>
    <cellStyle name="Normal 2 2 2 69 20" xfId="38755"/>
    <cellStyle name="Normal 2 2 2 69 21" xfId="38756"/>
    <cellStyle name="Normal 2 2 2 69 22" xfId="38757"/>
    <cellStyle name="Normal 2 2 2 69 3" xfId="38758"/>
    <cellStyle name="Normal 2 2 2 69 4" xfId="38759"/>
    <cellStyle name="Normal 2 2 2 69 5" xfId="38760"/>
    <cellStyle name="Normal 2 2 2 69 6" xfId="38761"/>
    <cellStyle name="Normal 2 2 2 69 7" xfId="38762"/>
    <cellStyle name="Normal 2 2 2 69 8" xfId="38763"/>
    <cellStyle name="Normal 2 2 2 69 9" xfId="38764"/>
    <cellStyle name="Normal 2 2 2 7" xfId="38765"/>
    <cellStyle name="Normal 2 2 2 7 10" xfId="38766"/>
    <cellStyle name="Normal 2 2 2 7 11" xfId="38767"/>
    <cellStyle name="Normal 2 2 2 7 12" xfId="38768"/>
    <cellStyle name="Normal 2 2 2 7 13" xfId="38769"/>
    <cellStyle name="Normal 2 2 2 7 14" xfId="38770"/>
    <cellStyle name="Normal 2 2 2 7 15" xfId="38771"/>
    <cellStyle name="Normal 2 2 2 7 16" xfId="38772"/>
    <cellStyle name="Normal 2 2 2 7 17" xfId="38773"/>
    <cellStyle name="Normal 2 2 2 7 18" xfId="38774"/>
    <cellStyle name="Normal 2 2 2 7 19" xfId="38775"/>
    <cellStyle name="Normal 2 2 2 7 2" xfId="38776"/>
    <cellStyle name="Normal 2 2 2 7 20" xfId="38777"/>
    <cellStyle name="Normal 2 2 2 7 21" xfId="38778"/>
    <cellStyle name="Normal 2 2 2 7 22" xfId="38779"/>
    <cellStyle name="Normal 2 2 2 7 3" xfId="38780"/>
    <cellStyle name="Normal 2 2 2 7 4" xfId="38781"/>
    <cellStyle name="Normal 2 2 2 7 5" xfId="38782"/>
    <cellStyle name="Normal 2 2 2 7 6" xfId="38783"/>
    <cellStyle name="Normal 2 2 2 7 7" xfId="38784"/>
    <cellStyle name="Normal 2 2 2 7 8" xfId="38785"/>
    <cellStyle name="Normal 2 2 2 7 9" xfId="38786"/>
    <cellStyle name="Normal 2 2 2 70" xfId="38787"/>
    <cellStyle name="Normal 2 2 2 70 10" xfId="38788"/>
    <cellStyle name="Normal 2 2 2 70 11" xfId="38789"/>
    <cellStyle name="Normal 2 2 2 70 12" xfId="38790"/>
    <cellStyle name="Normal 2 2 2 70 13" xfId="38791"/>
    <cellStyle name="Normal 2 2 2 70 14" xfId="38792"/>
    <cellStyle name="Normal 2 2 2 70 15" xfId="38793"/>
    <cellStyle name="Normal 2 2 2 70 16" xfId="38794"/>
    <cellStyle name="Normal 2 2 2 70 17" xfId="38795"/>
    <cellStyle name="Normal 2 2 2 70 18" xfId="38796"/>
    <cellStyle name="Normal 2 2 2 70 19" xfId="38797"/>
    <cellStyle name="Normal 2 2 2 70 2" xfId="38798"/>
    <cellStyle name="Normal 2 2 2 70 20" xfId="38799"/>
    <cellStyle name="Normal 2 2 2 70 21" xfId="38800"/>
    <cellStyle name="Normal 2 2 2 70 22" xfId="38801"/>
    <cellStyle name="Normal 2 2 2 70 3" xfId="38802"/>
    <cellStyle name="Normal 2 2 2 70 4" xfId="38803"/>
    <cellStyle name="Normal 2 2 2 70 5" xfId="38804"/>
    <cellStyle name="Normal 2 2 2 70 6" xfId="38805"/>
    <cellStyle name="Normal 2 2 2 70 7" xfId="38806"/>
    <cellStyle name="Normal 2 2 2 70 8" xfId="38807"/>
    <cellStyle name="Normal 2 2 2 70 9" xfId="38808"/>
    <cellStyle name="Normal 2 2 2 71" xfId="38809"/>
    <cellStyle name="Normal 2 2 2 71 10" xfId="38810"/>
    <cellStyle name="Normal 2 2 2 71 11" xfId="38811"/>
    <cellStyle name="Normal 2 2 2 71 12" xfId="38812"/>
    <cellStyle name="Normal 2 2 2 71 13" xfId="38813"/>
    <cellStyle name="Normal 2 2 2 71 14" xfId="38814"/>
    <cellStyle name="Normal 2 2 2 71 15" xfId="38815"/>
    <cellStyle name="Normal 2 2 2 71 16" xfId="38816"/>
    <cellStyle name="Normal 2 2 2 71 17" xfId="38817"/>
    <cellStyle name="Normal 2 2 2 71 18" xfId="38818"/>
    <cellStyle name="Normal 2 2 2 71 19" xfId="38819"/>
    <cellStyle name="Normal 2 2 2 71 2" xfId="38820"/>
    <cellStyle name="Normal 2 2 2 71 20" xfId="38821"/>
    <cellStyle name="Normal 2 2 2 71 21" xfId="38822"/>
    <cellStyle name="Normal 2 2 2 71 22" xfId="38823"/>
    <cellStyle name="Normal 2 2 2 71 3" xfId="38824"/>
    <cellStyle name="Normal 2 2 2 71 4" xfId="38825"/>
    <cellStyle name="Normal 2 2 2 71 5" xfId="38826"/>
    <cellStyle name="Normal 2 2 2 71 6" xfId="38827"/>
    <cellStyle name="Normal 2 2 2 71 7" xfId="38828"/>
    <cellStyle name="Normal 2 2 2 71 8" xfId="38829"/>
    <cellStyle name="Normal 2 2 2 71 9" xfId="38830"/>
    <cellStyle name="Normal 2 2 2 72" xfId="38831"/>
    <cellStyle name="Normal 2 2 2 72 10" xfId="38832"/>
    <cellStyle name="Normal 2 2 2 72 11" xfId="38833"/>
    <cellStyle name="Normal 2 2 2 72 12" xfId="38834"/>
    <cellStyle name="Normal 2 2 2 72 13" xfId="38835"/>
    <cellStyle name="Normal 2 2 2 72 14" xfId="38836"/>
    <cellStyle name="Normal 2 2 2 72 15" xfId="38837"/>
    <cellStyle name="Normal 2 2 2 72 16" xfId="38838"/>
    <cellStyle name="Normal 2 2 2 72 17" xfId="38839"/>
    <cellStyle name="Normal 2 2 2 72 18" xfId="38840"/>
    <cellStyle name="Normal 2 2 2 72 19" xfId="38841"/>
    <cellStyle name="Normal 2 2 2 72 2" xfId="38842"/>
    <cellStyle name="Normal 2 2 2 72 20" xfId="38843"/>
    <cellStyle name="Normal 2 2 2 72 21" xfId="38844"/>
    <cellStyle name="Normal 2 2 2 72 22" xfId="38845"/>
    <cellStyle name="Normal 2 2 2 72 3" xfId="38846"/>
    <cellStyle name="Normal 2 2 2 72 4" xfId="38847"/>
    <cellStyle name="Normal 2 2 2 72 5" xfId="38848"/>
    <cellStyle name="Normal 2 2 2 72 6" xfId="38849"/>
    <cellStyle name="Normal 2 2 2 72 7" xfId="38850"/>
    <cellStyle name="Normal 2 2 2 72 8" xfId="38851"/>
    <cellStyle name="Normal 2 2 2 72 9" xfId="38852"/>
    <cellStyle name="Normal 2 2 2 73" xfId="38853"/>
    <cellStyle name="Normal 2 2 2 73 10" xfId="38854"/>
    <cellStyle name="Normal 2 2 2 73 11" xfId="38855"/>
    <cellStyle name="Normal 2 2 2 73 12" xfId="38856"/>
    <cellStyle name="Normal 2 2 2 73 13" xfId="38857"/>
    <cellStyle name="Normal 2 2 2 73 14" xfId="38858"/>
    <cellStyle name="Normal 2 2 2 73 15" xfId="38859"/>
    <cellStyle name="Normal 2 2 2 73 16" xfId="38860"/>
    <cellStyle name="Normal 2 2 2 73 17" xfId="38861"/>
    <cellStyle name="Normal 2 2 2 73 18" xfId="38862"/>
    <cellStyle name="Normal 2 2 2 73 19" xfId="38863"/>
    <cellStyle name="Normal 2 2 2 73 2" xfId="38864"/>
    <cellStyle name="Normal 2 2 2 73 20" xfId="38865"/>
    <cellStyle name="Normal 2 2 2 73 21" xfId="38866"/>
    <cellStyle name="Normal 2 2 2 73 22" xfId="38867"/>
    <cellStyle name="Normal 2 2 2 73 3" xfId="38868"/>
    <cellStyle name="Normal 2 2 2 73 4" xfId="38869"/>
    <cellStyle name="Normal 2 2 2 73 5" xfId="38870"/>
    <cellStyle name="Normal 2 2 2 73 6" xfId="38871"/>
    <cellStyle name="Normal 2 2 2 73 7" xfId="38872"/>
    <cellStyle name="Normal 2 2 2 73 8" xfId="38873"/>
    <cellStyle name="Normal 2 2 2 73 9" xfId="38874"/>
    <cellStyle name="Normal 2 2 2 74" xfId="38875"/>
    <cellStyle name="Normal 2 2 2 74 10" xfId="38876"/>
    <cellStyle name="Normal 2 2 2 74 11" xfId="38877"/>
    <cellStyle name="Normal 2 2 2 74 12" xfId="38878"/>
    <cellStyle name="Normal 2 2 2 74 13" xfId="38879"/>
    <cellStyle name="Normal 2 2 2 74 14" xfId="38880"/>
    <cellStyle name="Normal 2 2 2 74 15" xfId="38881"/>
    <cellStyle name="Normal 2 2 2 74 16" xfId="38882"/>
    <cellStyle name="Normal 2 2 2 74 17" xfId="38883"/>
    <cellStyle name="Normal 2 2 2 74 18" xfId="38884"/>
    <cellStyle name="Normal 2 2 2 74 19" xfId="38885"/>
    <cellStyle name="Normal 2 2 2 74 2" xfId="38886"/>
    <cellStyle name="Normal 2 2 2 74 20" xfId="38887"/>
    <cellStyle name="Normal 2 2 2 74 21" xfId="38888"/>
    <cellStyle name="Normal 2 2 2 74 22" xfId="38889"/>
    <cellStyle name="Normal 2 2 2 74 3" xfId="38890"/>
    <cellStyle name="Normal 2 2 2 74 4" xfId="38891"/>
    <cellStyle name="Normal 2 2 2 74 5" xfId="38892"/>
    <cellStyle name="Normal 2 2 2 74 6" xfId="38893"/>
    <cellStyle name="Normal 2 2 2 74 7" xfId="38894"/>
    <cellStyle name="Normal 2 2 2 74 8" xfId="38895"/>
    <cellStyle name="Normal 2 2 2 74 9" xfId="38896"/>
    <cellStyle name="Normal 2 2 2 75" xfId="38897"/>
    <cellStyle name="Normal 2 2 2 75 10" xfId="38898"/>
    <cellStyle name="Normal 2 2 2 75 11" xfId="38899"/>
    <cellStyle name="Normal 2 2 2 75 12" xfId="38900"/>
    <cellStyle name="Normal 2 2 2 75 13" xfId="38901"/>
    <cellStyle name="Normal 2 2 2 75 14" xfId="38902"/>
    <cellStyle name="Normal 2 2 2 75 15" xfId="38903"/>
    <cellStyle name="Normal 2 2 2 75 16" xfId="38904"/>
    <cellStyle name="Normal 2 2 2 75 17" xfId="38905"/>
    <cellStyle name="Normal 2 2 2 75 18" xfId="38906"/>
    <cellStyle name="Normal 2 2 2 75 19" xfId="38907"/>
    <cellStyle name="Normal 2 2 2 75 2" xfId="38908"/>
    <cellStyle name="Normal 2 2 2 75 20" xfId="38909"/>
    <cellStyle name="Normal 2 2 2 75 21" xfId="38910"/>
    <cellStyle name="Normal 2 2 2 75 22" xfId="38911"/>
    <cellStyle name="Normal 2 2 2 75 3" xfId="38912"/>
    <cellStyle name="Normal 2 2 2 75 4" xfId="38913"/>
    <cellStyle name="Normal 2 2 2 75 5" xfId="38914"/>
    <cellStyle name="Normal 2 2 2 75 6" xfId="38915"/>
    <cellStyle name="Normal 2 2 2 75 7" xfId="38916"/>
    <cellStyle name="Normal 2 2 2 75 8" xfId="38917"/>
    <cellStyle name="Normal 2 2 2 75 9" xfId="38918"/>
    <cellStyle name="Normal 2 2 2 76" xfId="38919"/>
    <cellStyle name="Normal 2 2 2 76 10" xfId="38920"/>
    <cellStyle name="Normal 2 2 2 76 11" xfId="38921"/>
    <cellStyle name="Normal 2 2 2 76 12" xfId="38922"/>
    <cellStyle name="Normal 2 2 2 76 13" xfId="38923"/>
    <cellStyle name="Normal 2 2 2 76 14" xfId="38924"/>
    <cellStyle name="Normal 2 2 2 76 15" xfId="38925"/>
    <cellStyle name="Normal 2 2 2 76 16" xfId="38926"/>
    <cellStyle name="Normal 2 2 2 76 17" xfId="38927"/>
    <cellStyle name="Normal 2 2 2 76 18" xfId="38928"/>
    <cellStyle name="Normal 2 2 2 76 19" xfId="38929"/>
    <cellStyle name="Normal 2 2 2 76 2" xfId="38930"/>
    <cellStyle name="Normal 2 2 2 76 20" xfId="38931"/>
    <cellStyle name="Normal 2 2 2 76 21" xfId="38932"/>
    <cellStyle name="Normal 2 2 2 76 22" xfId="38933"/>
    <cellStyle name="Normal 2 2 2 76 3" xfId="38934"/>
    <cellStyle name="Normal 2 2 2 76 4" xfId="38935"/>
    <cellStyle name="Normal 2 2 2 76 5" xfId="38936"/>
    <cellStyle name="Normal 2 2 2 76 6" xfId="38937"/>
    <cellStyle name="Normal 2 2 2 76 7" xfId="38938"/>
    <cellStyle name="Normal 2 2 2 76 8" xfId="38939"/>
    <cellStyle name="Normal 2 2 2 76 9" xfId="38940"/>
    <cellStyle name="Normal 2 2 2 77" xfId="38941"/>
    <cellStyle name="Normal 2 2 2 77 10" xfId="38942"/>
    <cellStyle name="Normal 2 2 2 77 11" xfId="38943"/>
    <cellStyle name="Normal 2 2 2 77 12" xfId="38944"/>
    <cellStyle name="Normal 2 2 2 77 13" xfId="38945"/>
    <cellStyle name="Normal 2 2 2 77 14" xfId="38946"/>
    <cellStyle name="Normal 2 2 2 77 15" xfId="38947"/>
    <cellStyle name="Normal 2 2 2 77 16" xfId="38948"/>
    <cellStyle name="Normal 2 2 2 77 17" xfId="38949"/>
    <cellStyle name="Normal 2 2 2 77 18" xfId="38950"/>
    <cellStyle name="Normal 2 2 2 77 19" xfId="38951"/>
    <cellStyle name="Normal 2 2 2 77 2" xfId="38952"/>
    <cellStyle name="Normal 2 2 2 77 20" xfId="38953"/>
    <cellStyle name="Normal 2 2 2 77 21" xfId="38954"/>
    <cellStyle name="Normal 2 2 2 77 22" xfId="38955"/>
    <cellStyle name="Normal 2 2 2 77 3" xfId="38956"/>
    <cellStyle name="Normal 2 2 2 77 4" xfId="38957"/>
    <cellStyle name="Normal 2 2 2 77 5" xfId="38958"/>
    <cellStyle name="Normal 2 2 2 77 6" xfId="38959"/>
    <cellStyle name="Normal 2 2 2 77 7" xfId="38960"/>
    <cellStyle name="Normal 2 2 2 77 8" xfId="38961"/>
    <cellStyle name="Normal 2 2 2 77 9" xfId="38962"/>
    <cellStyle name="Normal 2 2 2 78" xfId="38963"/>
    <cellStyle name="Normal 2 2 2 78 10" xfId="38964"/>
    <cellStyle name="Normal 2 2 2 78 11" xfId="38965"/>
    <cellStyle name="Normal 2 2 2 78 12" xfId="38966"/>
    <cellStyle name="Normal 2 2 2 78 13" xfId="38967"/>
    <cellStyle name="Normal 2 2 2 78 14" xfId="38968"/>
    <cellStyle name="Normal 2 2 2 78 15" xfId="38969"/>
    <cellStyle name="Normal 2 2 2 78 16" xfId="38970"/>
    <cellStyle name="Normal 2 2 2 78 17" xfId="38971"/>
    <cellStyle name="Normal 2 2 2 78 18" xfId="38972"/>
    <cellStyle name="Normal 2 2 2 78 19" xfId="38973"/>
    <cellStyle name="Normal 2 2 2 78 2" xfId="38974"/>
    <cellStyle name="Normal 2 2 2 78 20" xfId="38975"/>
    <cellStyle name="Normal 2 2 2 78 21" xfId="38976"/>
    <cellStyle name="Normal 2 2 2 78 22" xfId="38977"/>
    <cellStyle name="Normal 2 2 2 78 3" xfId="38978"/>
    <cellStyle name="Normal 2 2 2 78 4" xfId="38979"/>
    <cellStyle name="Normal 2 2 2 78 5" xfId="38980"/>
    <cellStyle name="Normal 2 2 2 78 6" xfId="38981"/>
    <cellStyle name="Normal 2 2 2 78 7" xfId="38982"/>
    <cellStyle name="Normal 2 2 2 78 8" xfId="38983"/>
    <cellStyle name="Normal 2 2 2 78 9" xfId="38984"/>
    <cellStyle name="Normal 2 2 2 79" xfId="38985"/>
    <cellStyle name="Normal 2 2 2 79 10" xfId="38986"/>
    <cellStyle name="Normal 2 2 2 79 11" xfId="38987"/>
    <cellStyle name="Normal 2 2 2 79 12" xfId="38988"/>
    <cellStyle name="Normal 2 2 2 79 13" xfId="38989"/>
    <cellStyle name="Normal 2 2 2 79 14" xfId="38990"/>
    <cellStyle name="Normal 2 2 2 79 15" xfId="38991"/>
    <cellStyle name="Normal 2 2 2 79 16" xfId="38992"/>
    <cellStyle name="Normal 2 2 2 79 17" xfId="38993"/>
    <cellStyle name="Normal 2 2 2 79 18" xfId="38994"/>
    <cellStyle name="Normal 2 2 2 79 19" xfId="38995"/>
    <cellStyle name="Normal 2 2 2 79 2" xfId="38996"/>
    <cellStyle name="Normal 2 2 2 79 20" xfId="38997"/>
    <cellStyle name="Normal 2 2 2 79 21" xfId="38998"/>
    <cellStyle name="Normal 2 2 2 79 22" xfId="38999"/>
    <cellStyle name="Normal 2 2 2 79 3" xfId="39000"/>
    <cellStyle name="Normal 2 2 2 79 4" xfId="39001"/>
    <cellStyle name="Normal 2 2 2 79 5" xfId="39002"/>
    <cellStyle name="Normal 2 2 2 79 6" xfId="39003"/>
    <cellStyle name="Normal 2 2 2 79 7" xfId="39004"/>
    <cellStyle name="Normal 2 2 2 79 8" xfId="39005"/>
    <cellStyle name="Normal 2 2 2 79 9" xfId="39006"/>
    <cellStyle name="Normal 2 2 2 8" xfId="39007"/>
    <cellStyle name="Normal 2 2 2 8 10" xfId="39008"/>
    <cellStyle name="Normal 2 2 2 8 11" xfId="39009"/>
    <cellStyle name="Normal 2 2 2 8 12" xfId="39010"/>
    <cellStyle name="Normal 2 2 2 8 13" xfId="39011"/>
    <cellStyle name="Normal 2 2 2 8 14" xfId="39012"/>
    <cellStyle name="Normal 2 2 2 8 15" xfId="39013"/>
    <cellStyle name="Normal 2 2 2 8 16" xfId="39014"/>
    <cellStyle name="Normal 2 2 2 8 17" xfId="39015"/>
    <cellStyle name="Normal 2 2 2 8 18" xfId="39016"/>
    <cellStyle name="Normal 2 2 2 8 19" xfId="39017"/>
    <cellStyle name="Normal 2 2 2 8 2" xfId="39018"/>
    <cellStyle name="Normal 2 2 2 8 2 10" xfId="39019"/>
    <cellStyle name="Normal 2 2 2 8 2 11" xfId="39020"/>
    <cellStyle name="Normal 2 2 2 8 2 12" xfId="39021"/>
    <cellStyle name="Normal 2 2 2 8 2 13" xfId="39022"/>
    <cellStyle name="Normal 2 2 2 8 2 14" xfId="39023"/>
    <cellStyle name="Normal 2 2 2 8 2 15" xfId="39024"/>
    <cellStyle name="Normal 2 2 2 8 2 16" xfId="39025"/>
    <cellStyle name="Normal 2 2 2 8 2 17" xfId="39026"/>
    <cellStyle name="Normal 2 2 2 8 2 18" xfId="39027"/>
    <cellStyle name="Normal 2 2 2 8 2 19" xfId="39028"/>
    <cellStyle name="Normal 2 2 2 8 2 2" xfId="39029"/>
    <cellStyle name="Normal 2 2 2 8 2 20" xfId="39030"/>
    <cellStyle name="Normal 2 2 2 8 2 21" xfId="39031"/>
    <cellStyle name="Normal 2 2 2 8 2 22" xfId="39032"/>
    <cellStyle name="Normal 2 2 2 8 2 23" xfId="39033"/>
    <cellStyle name="Normal 2 2 2 8 2 24" xfId="39034"/>
    <cellStyle name="Normal 2 2 2 8 2 25" xfId="39035"/>
    <cellStyle name="Normal 2 2 2 8 2 26" xfId="39036"/>
    <cellStyle name="Normal 2 2 2 8 2 27" xfId="39037"/>
    <cellStyle name="Normal 2 2 2 8 2 28" xfId="39038"/>
    <cellStyle name="Normal 2 2 2 8 2 29" xfId="39039"/>
    <cellStyle name="Normal 2 2 2 8 2 3" xfId="39040"/>
    <cellStyle name="Normal 2 2 2 8 2 30" xfId="39041"/>
    <cellStyle name="Normal 2 2 2 8 2 31" xfId="39042"/>
    <cellStyle name="Normal 2 2 2 8 2 32" xfId="39043"/>
    <cellStyle name="Normal 2 2 2 8 2 33" xfId="39044"/>
    <cellStyle name="Normal 2 2 2 8 2 34" xfId="39045"/>
    <cellStyle name="Normal 2 2 2 8 2 35" xfId="39046"/>
    <cellStyle name="Normal 2 2 2 8 2 36" xfId="39047"/>
    <cellStyle name="Normal 2 2 2 8 2 37" xfId="39048"/>
    <cellStyle name="Normal 2 2 2 8 2 4" xfId="39049"/>
    <cellStyle name="Normal 2 2 2 8 2 5" xfId="39050"/>
    <cellStyle name="Normal 2 2 2 8 2 6" xfId="39051"/>
    <cellStyle name="Normal 2 2 2 8 2 7" xfId="39052"/>
    <cellStyle name="Normal 2 2 2 8 2 8" xfId="39053"/>
    <cellStyle name="Normal 2 2 2 8 2 9" xfId="39054"/>
    <cellStyle name="Normal 2 2 2 8 20" xfId="39055"/>
    <cellStyle name="Normal 2 2 2 8 21" xfId="39056"/>
    <cellStyle name="Normal 2 2 2 8 22" xfId="39057"/>
    <cellStyle name="Normal 2 2 2 8 23" xfId="39058"/>
    <cellStyle name="Normal 2 2 2 8 24" xfId="39059"/>
    <cellStyle name="Normal 2 2 2 8 25" xfId="39060"/>
    <cellStyle name="Normal 2 2 2 8 26" xfId="39061"/>
    <cellStyle name="Normal 2 2 2 8 27" xfId="39062"/>
    <cellStyle name="Normal 2 2 2 8 28" xfId="39063"/>
    <cellStyle name="Normal 2 2 2 8 29" xfId="39064"/>
    <cellStyle name="Normal 2 2 2 8 3" xfId="39065"/>
    <cellStyle name="Normal 2 2 2 8 30" xfId="39066"/>
    <cellStyle name="Normal 2 2 2 8 31" xfId="39067"/>
    <cellStyle name="Normal 2 2 2 8 32" xfId="39068"/>
    <cellStyle name="Normal 2 2 2 8 33" xfId="39069"/>
    <cellStyle name="Normal 2 2 2 8 34" xfId="39070"/>
    <cellStyle name="Normal 2 2 2 8 35" xfId="39071"/>
    <cellStyle name="Normal 2 2 2 8 36" xfId="39072"/>
    <cellStyle name="Normal 2 2 2 8 37" xfId="39073"/>
    <cellStyle name="Normal 2 2 2 8 4" xfId="39074"/>
    <cellStyle name="Normal 2 2 2 8 5" xfId="39075"/>
    <cellStyle name="Normal 2 2 2 8 6" xfId="39076"/>
    <cellStyle name="Normal 2 2 2 8 7" xfId="39077"/>
    <cellStyle name="Normal 2 2 2 8 8" xfId="39078"/>
    <cellStyle name="Normal 2 2 2 8 9" xfId="39079"/>
    <cellStyle name="Normal 2 2 2 80" xfId="39080"/>
    <cellStyle name="Normal 2 2 2 80 10" xfId="39081"/>
    <cellStyle name="Normal 2 2 2 80 11" xfId="39082"/>
    <cellStyle name="Normal 2 2 2 80 12" xfId="39083"/>
    <cellStyle name="Normal 2 2 2 80 13" xfId="39084"/>
    <cellStyle name="Normal 2 2 2 80 14" xfId="39085"/>
    <cellStyle name="Normal 2 2 2 80 15" xfId="39086"/>
    <cellStyle name="Normal 2 2 2 80 16" xfId="39087"/>
    <cellStyle name="Normal 2 2 2 80 17" xfId="39088"/>
    <cellStyle name="Normal 2 2 2 80 18" xfId="39089"/>
    <cellStyle name="Normal 2 2 2 80 19" xfId="39090"/>
    <cellStyle name="Normal 2 2 2 80 2" xfId="39091"/>
    <cellStyle name="Normal 2 2 2 80 20" xfId="39092"/>
    <cellStyle name="Normal 2 2 2 80 21" xfId="39093"/>
    <cellStyle name="Normal 2 2 2 80 22" xfId="39094"/>
    <cellStyle name="Normal 2 2 2 80 3" xfId="39095"/>
    <cellStyle name="Normal 2 2 2 80 4" xfId="39096"/>
    <cellStyle name="Normal 2 2 2 80 5" xfId="39097"/>
    <cellStyle name="Normal 2 2 2 80 6" xfId="39098"/>
    <cellStyle name="Normal 2 2 2 80 7" xfId="39099"/>
    <cellStyle name="Normal 2 2 2 80 8" xfId="39100"/>
    <cellStyle name="Normal 2 2 2 80 9" xfId="39101"/>
    <cellStyle name="Normal 2 2 2 81" xfId="39102"/>
    <cellStyle name="Normal 2 2 2 81 10" xfId="39103"/>
    <cellStyle name="Normal 2 2 2 81 11" xfId="39104"/>
    <cellStyle name="Normal 2 2 2 81 12" xfId="39105"/>
    <cellStyle name="Normal 2 2 2 81 13" xfId="39106"/>
    <cellStyle name="Normal 2 2 2 81 14" xfId="39107"/>
    <cellStyle name="Normal 2 2 2 81 15" xfId="39108"/>
    <cellStyle name="Normal 2 2 2 81 16" xfId="39109"/>
    <cellStyle name="Normal 2 2 2 81 17" xfId="39110"/>
    <cellStyle name="Normal 2 2 2 81 18" xfId="39111"/>
    <cellStyle name="Normal 2 2 2 81 19" xfId="39112"/>
    <cellStyle name="Normal 2 2 2 81 2" xfId="39113"/>
    <cellStyle name="Normal 2 2 2 81 20" xfId="39114"/>
    <cellStyle name="Normal 2 2 2 81 21" xfId="39115"/>
    <cellStyle name="Normal 2 2 2 81 22" xfId="39116"/>
    <cellStyle name="Normal 2 2 2 81 3" xfId="39117"/>
    <cellStyle name="Normal 2 2 2 81 4" xfId="39118"/>
    <cellStyle name="Normal 2 2 2 81 5" xfId="39119"/>
    <cellStyle name="Normal 2 2 2 81 6" xfId="39120"/>
    <cellStyle name="Normal 2 2 2 81 7" xfId="39121"/>
    <cellStyle name="Normal 2 2 2 81 8" xfId="39122"/>
    <cellStyle name="Normal 2 2 2 81 9" xfId="39123"/>
    <cellStyle name="Normal 2 2 2 82" xfId="39124"/>
    <cellStyle name="Normal 2 2 2 82 10" xfId="39125"/>
    <cellStyle name="Normal 2 2 2 82 11" xfId="39126"/>
    <cellStyle name="Normal 2 2 2 82 12" xfId="39127"/>
    <cellStyle name="Normal 2 2 2 82 13" xfId="39128"/>
    <cellStyle name="Normal 2 2 2 82 14" xfId="39129"/>
    <cellStyle name="Normal 2 2 2 82 15" xfId="39130"/>
    <cellStyle name="Normal 2 2 2 82 16" xfId="39131"/>
    <cellStyle name="Normal 2 2 2 82 17" xfId="39132"/>
    <cellStyle name="Normal 2 2 2 82 18" xfId="39133"/>
    <cellStyle name="Normal 2 2 2 82 19" xfId="39134"/>
    <cellStyle name="Normal 2 2 2 82 2" xfId="39135"/>
    <cellStyle name="Normal 2 2 2 82 20" xfId="39136"/>
    <cellStyle name="Normal 2 2 2 82 21" xfId="39137"/>
    <cellStyle name="Normal 2 2 2 82 22" xfId="39138"/>
    <cellStyle name="Normal 2 2 2 82 3" xfId="39139"/>
    <cellStyle name="Normal 2 2 2 82 4" xfId="39140"/>
    <cellStyle name="Normal 2 2 2 82 5" xfId="39141"/>
    <cellStyle name="Normal 2 2 2 82 6" xfId="39142"/>
    <cellStyle name="Normal 2 2 2 82 7" xfId="39143"/>
    <cellStyle name="Normal 2 2 2 82 8" xfId="39144"/>
    <cellStyle name="Normal 2 2 2 82 9" xfId="39145"/>
    <cellStyle name="Normal 2 2 2 83" xfId="39146"/>
    <cellStyle name="Normal 2 2 2 83 10" xfId="39147"/>
    <cellStyle name="Normal 2 2 2 83 11" xfId="39148"/>
    <cellStyle name="Normal 2 2 2 83 12" xfId="39149"/>
    <cellStyle name="Normal 2 2 2 83 13" xfId="39150"/>
    <cellStyle name="Normal 2 2 2 83 14" xfId="39151"/>
    <cellStyle name="Normal 2 2 2 83 15" xfId="39152"/>
    <cellStyle name="Normal 2 2 2 83 16" xfId="39153"/>
    <cellStyle name="Normal 2 2 2 83 17" xfId="39154"/>
    <cellStyle name="Normal 2 2 2 83 18" xfId="39155"/>
    <cellStyle name="Normal 2 2 2 83 19" xfId="39156"/>
    <cellStyle name="Normal 2 2 2 83 2" xfId="39157"/>
    <cellStyle name="Normal 2 2 2 83 20" xfId="39158"/>
    <cellStyle name="Normal 2 2 2 83 21" xfId="39159"/>
    <cellStyle name="Normal 2 2 2 83 22" xfId="39160"/>
    <cellStyle name="Normal 2 2 2 83 3" xfId="39161"/>
    <cellStyle name="Normal 2 2 2 83 4" xfId="39162"/>
    <cellStyle name="Normal 2 2 2 83 5" xfId="39163"/>
    <cellStyle name="Normal 2 2 2 83 6" xfId="39164"/>
    <cellStyle name="Normal 2 2 2 83 7" xfId="39165"/>
    <cellStyle name="Normal 2 2 2 83 8" xfId="39166"/>
    <cellStyle name="Normal 2 2 2 83 9" xfId="39167"/>
    <cellStyle name="Normal 2 2 2 84" xfId="39168"/>
    <cellStyle name="Normal 2 2 2 84 10" xfId="39169"/>
    <cellStyle name="Normal 2 2 2 84 11" xfId="39170"/>
    <cellStyle name="Normal 2 2 2 84 12" xfId="39171"/>
    <cellStyle name="Normal 2 2 2 84 13" xfId="39172"/>
    <cellStyle name="Normal 2 2 2 84 14" xfId="39173"/>
    <cellStyle name="Normal 2 2 2 84 15" xfId="39174"/>
    <cellStyle name="Normal 2 2 2 84 16" xfId="39175"/>
    <cellStyle name="Normal 2 2 2 84 17" xfId="39176"/>
    <cellStyle name="Normal 2 2 2 84 18" xfId="39177"/>
    <cellStyle name="Normal 2 2 2 84 19" xfId="39178"/>
    <cellStyle name="Normal 2 2 2 84 2" xfId="39179"/>
    <cellStyle name="Normal 2 2 2 84 20" xfId="39180"/>
    <cellStyle name="Normal 2 2 2 84 21" xfId="39181"/>
    <cellStyle name="Normal 2 2 2 84 22" xfId="39182"/>
    <cellStyle name="Normal 2 2 2 84 3" xfId="39183"/>
    <cellStyle name="Normal 2 2 2 84 4" xfId="39184"/>
    <cellStyle name="Normal 2 2 2 84 5" xfId="39185"/>
    <cellStyle name="Normal 2 2 2 84 6" xfId="39186"/>
    <cellStyle name="Normal 2 2 2 84 7" xfId="39187"/>
    <cellStyle name="Normal 2 2 2 84 8" xfId="39188"/>
    <cellStyle name="Normal 2 2 2 84 9" xfId="39189"/>
    <cellStyle name="Normal 2 2 2 85" xfId="39190"/>
    <cellStyle name="Normal 2 2 2 85 10" xfId="39191"/>
    <cellStyle name="Normal 2 2 2 85 11" xfId="39192"/>
    <cellStyle name="Normal 2 2 2 85 12" xfId="39193"/>
    <cellStyle name="Normal 2 2 2 85 13" xfId="39194"/>
    <cellStyle name="Normal 2 2 2 85 14" xfId="39195"/>
    <cellStyle name="Normal 2 2 2 85 15" xfId="39196"/>
    <cellStyle name="Normal 2 2 2 85 16" xfId="39197"/>
    <cellStyle name="Normal 2 2 2 85 17" xfId="39198"/>
    <cellStyle name="Normal 2 2 2 85 18" xfId="39199"/>
    <cellStyle name="Normal 2 2 2 85 19" xfId="39200"/>
    <cellStyle name="Normal 2 2 2 85 2" xfId="39201"/>
    <cellStyle name="Normal 2 2 2 85 20" xfId="39202"/>
    <cellStyle name="Normal 2 2 2 85 21" xfId="39203"/>
    <cellStyle name="Normal 2 2 2 85 22" xfId="39204"/>
    <cellStyle name="Normal 2 2 2 85 3" xfId="39205"/>
    <cellStyle name="Normal 2 2 2 85 4" xfId="39206"/>
    <cellStyle name="Normal 2 2 2 85 5" xfId="39207"/>
    <cellStyle name="Normal 2 2 2 85 6" xfId="39208"/>
    <cellStyle name="Normal 2 2 2 85 7" xfId="39209"/>
    <cellStyle name="Normal 2 2 2 85 8" xfId="39210"/>
    <cellStyle name="Normal 2 2 2 85 9" xfId="39211"/>
    <cellStyle name="Normal 2 2 2 86" xfId="39212"/>
    <cellStyle name="Normal 2 2 2 86 10" xfId="39213"/>
    <cellStyle name="Normal 2 2 2 86 11" xfId="39214"/>
    <cellStyle name="Normal 2 2 2 86 12" xfId="39215"/>
    <cellStyle name="Normal 2 2 2 86 13" xfId="39216"/>
    <cellStyle name="Normal 2 2 2 86 14" xfId="39217"/>
    <cellStyle name="Normal 2 2 2 86 15" xfId="39218"/>
    <cellStyle name="Normal 2 2 2 86 16" xfId="39219"/>
    <cellStyle name="Normal 2 2 2 86 17" xfId="39220"/>
    <cellStyle name="Normal 2 2 2 86 18" xfId="39221"/>
    <cellStyle name="Normal 2 2 2 86 19" xfId="39222"/>
    <cellStyle name="Normal 2 2 2 86 2" xfId="39223"/>
    <cellStyle name="Normal 2 2 2 86 20" xfId="39224"/>
    <cellStyle name="Normal 2 2 2 86 21" xfId="39225"/>
    <cellStyle name="Normal 2 2 2 86 22" xfId="39226"/>
    <cellStyle name="Normal 2 2 2 86 3" xfId="39227"/>
    <cellStyle name="Normal 2 2 2 86 4" xfId="39228"/>
    <cellStyle name="Normal 2 2 2 86 5" xfId="39229"/>
    <cellStyle name="Normal 2 2 2 86 6" xfId="39230"/>
    <cellStyle name="Normal 2 2 2 86 7" xfId="39231"/>
    <cellStyle name="Normal 2 2 2 86 8" xfId="39232"/>
    <cellStyle name="Normal 2 2 2 86 9" xfId="39233"/>
    <cellStyle name="Normal 2 2 2 87" xfId="39234"/>
    <cellStyle name="Normal 2 2 2 87 10" xfId="39235"/>
    <cellStyle name="Normal 2 2 2 87 11" xfId="39236"/>
    <cellStyle name="Normal 2 2 2 87 12" xfId="39237"/>
    <cellStyle name="Normal 2 2 2 87 13" xfId="39238"/>
    <cellStyle name="Normal 2 2 2 87 14" xfId="39239"/>
    <cellStyle name="Normal 2 2 2 87 15" xfId="39240"/>
    <cellStyle name="Normal 2 2 2 87 16" xfId="39241"/>
    <cellStyle name="Normal 2 2 2 87 17" xfId="39242"/>
    <cellStyle name="Normal 2 2 2 87 18" xfId="39243"/>
    <cellStyle name="Normal 2 2 2 87 19" xfId="39244"/>
    <cellStyle name="Normal 2 2 2 87 2" xfId="39245"/>
    <cellStyle name="Normal 2 2 2 87 20" xfId="39246"/>
    <cellStyle name="Normal 2 2 2 87 21" xfId="39247"/>
    <cellStyle name="Normal 2 2 2 87 22" xfId="39248"/>
    <cellStyle name="Normal 2 2 2 87 3" xfId="39249"/>
    <cellStyle name="Normal 2 2 2 87 4" xfId="39250"/>
    <cellStyle name="Normal 2 2 2 87 5" xfId="39251"/>
    <cellStyle name="Normal 2 2 2 87 6" xfId="39252"/>
    <cellStyle name="Normal 2 2 2 87 7" xfId="39253"/>
    <cellStyle name="Normal 2 2 2 87 8" xfId="39254"/>
    <cellStyle name="Normal 2 2 2 87 9" xfId="39255"/>
    <cellStyle name="Normal 2 2 2 88" xfId="39256"/>
    <cellStyle name="Normal 2 2 2 88 10" xfId="39257"/>
    <cellStyle name="Normal 2 2 2 88 11" xfId="39258"/>
    <cellStyle name="Normal 2 2 2 88 12" xfId="39259"/>
    <cellStyle name="Normal 2 2 2 88 13" xfId="39260"/>
    <cellStyle name="Normal 2 2 2 88 14" xfId="39261"/>
    <cellStyle name="Normal 2 2 2 88 15" xfId="39262"/>
    <cellStyle name="Normal 2 2 2 88 16" xfId="39263"/>
    <cellStyle name="Normal 2 2 2 88 17" xfId="39264"/>
    <cellStyle name="Normal 2 2 2 88 18" xfId="39265"/>
    <cellStyle name="Normal 2 2 2 88 19" xfId="39266"/>
    <cellStyle name="Normal 2 2 2 88 2" xfId="39267"/>
    <cellStyle name="Normal 2 2 2 88 20" xfId="39268"/>
    <cellStyle name="Normal 2 2 2 88 21" xfId="39269"/>
    <cellStyle name="Normal 2 2 2 88 22" xfId="39270"/>
    <cellStyle name="Normal 2 2 2 88 3" xfId="39271"/>
    <cellStyle name="Normal 2 2 2 88 4" xfId="39272"/>
    <cellStyle name="Normal 2 2 2 88 5" xfId="39273"/>
    <cellStyle name="Normal 2 2 2 88 6" xfId="39274"/>
    <cellStyle name="Normal 2 2 2 88 7" xfId="39275"/>
    <cellStyle name="Normal 2 2 2 88 8" xfId="39276"/>
    <cellStyle name="Normal 2 2 2 88 9" xfId="39277"/>
    <cellStyle name="Normal 2 2 2 89" xfId="39278"/>
    <cellStyle name="Normal 2 2 2 89 10" xfId="39279"/>
    <cellStyle name="Normal 2 2 2 89 11" xfId="39280"/>
    <cellStyle name="Normal 2 2 2 89 12" xfId="39281"/>
    <cellStyle name="Normal 2 2 2 89 13" xfId="39282"/>
    <cellStyle name="Normal 2 2 2 89 14" xfId="39283"/>
    <cellStyle name="Normal 2 2 2 89 15" xfId="39284"/>
    <cellStyle name="Normal 2 2 2 89 16" xfId="39285"/>
    <cellStyle name="Normal 2 2 2 89 17" xfId="39286"/>
    <cellStyle name="Normal 2 2 2 89 18" xfId="39287"/>
    <cellStyle name="Normal 2 2 2 89 19" xfId="39288"/>
    <cellStyle name="Normal 2 2 2 89 2" xfId="39289"/>
    <cellStyle name="Normal 2 2 2 89 20" xfId="39290"/>
    <cellStyle name="Normal 2 2 2 89 21" xfId="39291"/>
    <cellStyle name="Normal 2 2 2 89 22" xfId="39292"/>
    <cellStyle name="Normal 2 2 2 89 3" xfId="39293"/>
    <cellStyle name="Normal 2 2 2 89 4" xfId="39294"/>
    <cellStyle name="Normal 2 2 2 89 5" xfId="39295"/>
    <cellStyle name="Normal 2 2 2 89 6" xfId="39296"/>
    <cellStyle name="Normal 2 2 2 89 7" xfId="39297"/>
    <cellStyle name="Normal 2 2 2 89 8" xfId="39298"/>
    <cellStyle name="Normal 2 2 2 89 9" xfId="39299"/>
    <cellStyle name="Normal 2 2 2 9" xfId="39300"/>
    <cellStyle name="Normal 2 2 2 90" xfId="39301"/>
    <cellStyle name="Normal 2 2 2 90 2" xfId="39302"/>
    <cellStyle name="Normal 2 2 2 90 2 10" xfId="39303"/>
    <cellStyle name="Normal 2 2 2 90 2 11" xfId="39304"/>
    <cellStyle name="Normal 2 2 2 90 2 12" xfId="39305"/>
    <cellStyle name="Normal 2 2 2 90 2 13" xfId="39306"/>
    <cellStyle name="Normal 2 2 2 90 2 14" xfId="39307"/>
    <cellStyle name="Normal 2 2 2 90 2 15" xfId="39308"/>
    <cellStyle name="Normal 2 2 2 90 2 16" xfId="39309"/>
    <cellStyle name="Normal 2 2 2 90 2 17" xfId="39310"/>
    <cellStyle name="Normal 2 2 2 90 2 18" xfId="39311"/>
    <cellStyle name="Normal 2 2 2 90 2 19" xfId="39312"/>
    <cellStyle name="Normal 2 2 2 90 2 2" xfId="39313"/>
    <cellStyle name="Normal 2 2 2 90 2 20" xfId="39314"/>
    <cellStyle name="Normal 2 2 2 90 2 21" xfId="39315"/>
    <cellStyle name="Normal 2 2 2 90 2 22" xfId="39316"/>
    <cellStyle name="Normal 2 2 2 90 2 3" xfId="39317"/>
    <cellStyle name="Normal 2 2 2 90 2 4" xfId="39318"/>
    <cellStyle name="Normal 2 2 2 90 2 5" xfId="39319"/>
    <cellStyle name="Normal 2 2 2 90 2 6" xfId="39320"/>
    <cellStyle name="Normal 2 2 2 90 2 7" xfId="39321"/>
    <cellStyle name="Normal 2 2 2 90 2 8" xfId="39322"/>
    <cellStyle name="Normal 2 2 2 90 2 9" xfId="39323"/>
    <cellStyle name="Normal 2 2 2 90 3" xfId="39324"/>
    <cellStyle name="Normal 2 2 2 90 3 10" xfId="39325"/>
    <cellStyle name="Normal 2 2 2 90 3 11" xfId="39326"/>
    <cellStyle name="Normal 2 2 2 90 3 12" xfId="39327"/>
    <cellStyle name="Normal 2 2 2 90 3 13" xfId="39328"/>
    <cellStyle name="Normal 2 2 2 90 3 14" xfId="39329"/>
    <cellStyle name="Normal 2 2 2 90 3 15" xfId="39330"/>
    <cellStyle name="Normal 2 2 2 90 3 16" xfId="39331"/>
    <cellStyle name="Normal 2 2 2 90 3 17" xfId="39332"/>
    <cellStyle name="Normal 2 2 2 90 3 18" xfId="39333"/>
    <cellStyle name="Normal 2 2 2 90 3 19" xfId="39334"/>
    <cellStyle name="Normal 2 2 2 90 3 2" xfId="39335"/>
    <cellStyle name="Normal 2 2 2 90 3 20" xfId="39336"/>
    <cellStyle name="Normal 2 2 2 90 3 21" xfId="39337"/>
    <cellStyle name="Normal 2 2 2 90 3 22" xfId="39338"/>
    <cellStyle name="Normal 2 2 2 90 3 3" xfId="39339"/>
    <cellStyle name="Normal 2 2 2 90 3 4" xfId="39340"/>
    <cellStyle name="Normal 2 2 2 90 3 5" xfId="39341"/>
    <cellStyle name="Normal 2 2 2 90 3 6" xfId="39342"/>
    <cellStyle name="Normal 2 2 2 90 3 7" xfId="39343"/>
    <cellStyle name="Normal 2 2 2 90 3 8" xfId="39344"/>
    <cellStyle name="Normal 2 2 2 90 3 9" xfId="39345"/>
    <cellStyle name="Normal 2 2 2 91" xfId="39346"/>
    <cellStyle name="Normal 2 2 2 91 2" xfId="39347"/>
    <cellStyle name="Normal 2 2 2 92" xfId="39348"/>
    <cellStyle name="Normal 2 2 20" xfId="39349"/>
    <cellStyle name="Normal 2 2 21" xfId="39350"/>
    <cellStyle name="Normal 2 2 22" xfId="39351"/>
    <cellStyle name="Normal 2 2 23" xfId="39352"/>
    <cellStyle name="Normal 2 2 24" xfId="39353"/>
    <cellStyle name="Normal 2 2 25" xfId="39354"/>
    <cellStyle name="Normal 2 2 26" xfId="39355"/>
    <cellStyle name="Normal 2 2 27" xfId="39356"/>
    <cellStyle name="Normal 2 2 28" xfId="39357"/>
    <cellStyle name="Normal 2 2 29" xfId="39358"/>
    <cellStyle name="Normal 2 2 3" xfId="39359"/>
    <cellStyle name="Normal 2 2 3 10" xfId="39360"/>
    <cellStyle name="Normal 2 2 3 10 10" xfId="39361"/>
    <cellStyle name="Normal 2 2 3 10 11" xfId="39362"/>
    <cellStyle name="Normal 2 2 3 10 12" xfId="39363"/>
    <cellStyle name="Normal 2 2 3 10 13" xfId="39364"/>
    <cellStyle name="Normal 2 2 3 10 14" xfId="39365"/>
    <cellStyle name="Normal 2 2 3 10 15" xfId="39366"/>
    <cellStyle name="Normal 2 2 3 10 16" xfId="39367"/>
    <cellStyle name="Normal 2 2 3 10 17" xfId="39368"/>
    <cellStyle name="Normal 2 2 3 10 18" xfId="39369"/>
    <cellStyle name="Normal 2 2 3 10 19" xfId="39370"/>
    <cellStyle name="Normal 2 2 3 10 2" xfId="39371"/>
    <cellStyle name="Normal 2 2 3 10 20" xfId="39372"/>
    <cellStyle name="Normal 2 2 3 10 21" xfId="39373"/>
    <cellStyle name="Normal 2 2 3 10 22" xfId="39374"/>
    <cellStyle name="Normal 2 2 3 10 3" xfId="39375"/>
    <cellStyle name="Normal 2 2 3 10 4" xfId="39376"/>
    <cellStyle name="Normal 2 2 3 10 5" xfId="39377"/>
    <cellStyle name="Normal 2 2 3 10 6" xfId="39378"/>
    <cellStyle name="Normal 2 2 3 10 7" xfId="39379"/>
    <cellStyle name="Normal 2 2 3 10 8" xfId="39380"/>
    <cellStyle name="Normal 2 2 3 10 9" xfId="39381"/>
    <cellStyle name="Normal 2 2 3 11" xfId="39382"/>
    <cellStyle name="Normal 2 2 3 11 10" xfId="39383"/>
    <cellStyle name="Normal 2 2 3 11 11" xfId="39384"/>
    <cellStyle name="Normal 2 2 3 11 12" xfId="39385"/>
    <cellStyle name="Normal 2 2 3 11 13" xfId="39386"/>
    <cellStyle name="Normal 2 2 3 11 14" xfId="39387"/>
    <cellStyle name="Normal 2 2 3 11 15" xfId="39388"/>
    <cellStyle name="Normal 2 2 3 11 16" xfId="39389"/>
    <cellStyle name="Normal 2 2 3 11 17" xfId="39390"/>
    <cellStyle name="Normal 2 2 3 11 18" xfId="39391"/>
    <cellStyle name="Normal 2 2 3 11 19" xfId="39392"/>
    <cellStyle name="Normal 2 2 3 11 2" xfId="39393"/>
    <cellStyle name="Normal 2 2 3 11 20" xfId="39394"/>
    <cellStyle name="Normal 2 2 3 11 21" xfId="39395"/>
    <cellStyle name="Normal 2 2 3 11 22" xfId="39396"/>
    <cellStyle name="Normal 2 2 3 11 3" xfId="39397"/>
    <cellStyle name="Normal 2 2 3 11 4" xfId="39398"/>
    <cellStyle name="Normal 2 2 3 11 5" xfId="39399"/>
    <cellStyle name="Normal 2 2 3 11 6" xfId="39400"/>
    <cellStyle name="Normal 2 2 3 11 7" xfId="39401"/>
    <cellStyle name="Normal 2 2 3 11 8" xfId="39402"/>
    <cellStyle name="Normal 2 2 3 11 9" xfId="39403"/>
    <cellStyle name="Normal 2 2 3 12" xfId="39404"/>
    <cellStyle name="Normal 2 2 3 12 10" xfId="39405"/>
    <cellStyle name="Normal 2 2 3 12 11" xfId="39406"/>
    <cellStyle name="Normal 2 2 3 12 12" xfId="39407"/>
    <cellStyle name="Normal 2 2 3 12 13" xfId="39408"/>
    <cellStyle name="Normal 2 2 3 12 14" xfId="39409"/>
    <cellStyle name="Normal 2 2 3 12 15" xfId="39410"/>
    <cellStyle name="Normal 2 2 3 12 16" xfId="39411"/>
    <cellStyle name="Normal 2 2 3 12 17" xfId="39412"/>
    <cellStyle name="Normal 2 2 3 12 18" xfId="39413"/>
    <cellStyle name="Normal 2 2 3 12 19" xfId="39414"/>
    <cellStyle name="Normal 2 2 3 12 2" xfId="39415"/>
    <cellStyle name="Normal 2 2 3 12 20" xfId="39416"/>
    <cellStyle name="Normal 2 2 3 12 21" xfId="39417"/>
    <cellStyle name="Normal 2 2 3 12 22" xfId="39418"/>
    <cellStyle name="Normal 2 2 3 12 3" xfId="39419"/>
    <cellStyle name="Normal 2 2 3 12 4" xfId="39420"/>
    <cellStyle name="Normal 2 2 3 12 5" xfId="39421"/>
    <cellStyle name="Normal 2 2 3 12 6" xfId="39422"/>
    <cellStyle name="Normal 2 2 3 12 7" xfId="39423"/>
    <cellStyle name="Normal 2 2 3 12 8" xfId="39424"/>
    <cellStyle name="Normal 2 2 3 12 9" xfId="39425"/>
    <cellStyle name="Normal 2 2 3 13" xfId="39426"/>
    <cellStyle name="Normal 2 2 3 13 10" xfId="39427"/>
    <cellStyle name="Normal 2 2 3 13 11" xfId="39428"/>
    <cellStyle name="Normal 2 2 3 13 12" xfId="39429"/>
    <cellStyle name="Normal 2 2 3 13 13" xfId="39430"/>
    <cellStyle name="Normal 2 2 3 13 14" xfId="39431"/>
    <cellStyle name="Normal 2 2 3 13 15" xfId="39432"/>
    <cellStyle name="Normal 2 2 3 13 16" xfId="39433"/>
    <cellStyle name="Normal 2 2 3 13 17" xfId="39434"/>
    <cellStyle name="Normal 2 2 3 13 18" xfId="39435"/>
    <cellStyle name="Normal 2 2 3 13 19" xfId="39436"/>
    <cellStyle name="Normal 2 2 3 13 2" xfId="39437"/>
    <cellStyle name="Normal 2 2 3 13 20" xfId="39438"/>
    <cellStyle name="Normal 2 2 3 13 21" xfId="39439"/>
    <cellStyle name="Normal 2 2 3 13 22" xfId="39440"/>
    <cellStyle name="Normal 2 2 3 13 3" xfId="39441"/>
    <cellStyle name="Normal 2 2 3 13 4" xfId="39442"/>
    <cellStyle name="Normal 2 2 3 13 5" xfId="39443"/>
    <cellStyle name="Normal 2 2 3 13 6" xfId="39444"/>
    <cellStyle name="Normal 2 2 3 13 7" xfId="39445"/>
    <cellStyle name="Normal 2 2 3 13 8" xfId="39446"/>
    <cellStyle name="Normal 2 2 3 13 9" xfId="39447"/>
    <cellStyle name="Normal 2 2 3 14" xfId="39448"/>
    <cellStyle name="Normal 2 2 3 14 10" xfId="39449"/>
    <cellStyle name="Normal 2 2 3 14 11" xfId="39450"/>
    <cellStyle name="Normal 2 2 3 14 12" xfId="39451"/>
    <cellStyle name="Normal 2 2 3 14 13" xfId="39452"/>
    <cellStyle name="Normal 2 2 3 14 14" xfId="39453"/>
    <cellStyle name="Normal 2 2 3 14 15" xfId="39454"/>
    <cellStyle name="Normal 2 2 3 14 16" xfId="39455"/>
    <cellStyle name="Normal 2 2 3 14 17" xfId="39456"/>
    <cellStyle name="Normal 2 2 3 14 18" xfId="39457"/>
    <cellStyle name="Normal 2 2 3 14 19" xfId="39458"/>
    <cellStyle name="Normal 2 2 3 14 2" xfId="39459"/>
    <cellStyle name="Normal 2 2 3 14 20" xfId="39460"/>
    <cellStyle name="Normal 2 2 3 14 21" xfId="39461"/>
    <cellStyle name="Normal 2 2 3 14 22" xfId="39462"/>
    <cellStyle name="Normal 2 2 3 14 3" xfId="39463"/>
    <cellStyle name="Normal 2 2 3 14 4" xfId="39464"/>
    <cellStyle name="Normal 2 2 3 14 5" xfId="39465"/>
    <cellStyle name="Normal 2 2 3 14 6" xfId="39466"/>
    <cellStyle name="Normal 2 2 3 14 7" xfId="39467"/>
    <cellStyle name="Normal 2 2 3 14 8" xfId="39468"/>
    <cellStyle name="Normal 2 2 3 14 9" xfId="39469"/>
    <cellStyle name="Normal 2 2 3 15" xfId="39470"/>
    <cellStyle name="Normal 2 2 3 15 10" xfId="39471"/>
    <cellStyle name="Normal 2 2 3 15 11" xfId="39472"/>
    <cellStyle name="Normal 2 2 3 15 12" xfId="39473"/>
    <cellStyle name="Normal 2 2 3 15 13" xfId="39474"/>
    <cellStyle name="Normal 2 2 3 15 14" xfId="39475"/>
    <cellStyle name="Normal 2 2 3 15 15" xfId="39476"/>
    <cellStyle name="Normal 2 2 3 15 16" xfId="39477"/>
    <cellStyle name="Normal 2 2 3 15 17" xfId="39478"/>
    <cellStyle name="Normal 2 2 3 15 18" xfId="39479"/>
    <cellStyle name="Normal 2 2 3 15 19" xfId="39480"/>
    <cellStyle name="Normal 2 2 3 15 2" xfId="39481"/>
    <cellStyle name="Normal 2 2 3 15 20" xfId="39482"/>
    <cellStyle name="Normal 2 2 3 15 21" xfId="39483"/>
    <cellStyle name="Normal 2 2 3 15 22" xfId="39484"/>
    <cellStyle name="Normal 2 2 3 15 3" xfId="39485"/>
    <cellStyle name="Normal 2 2 3 15 4" xfId="39486"/>
    <cellStyle name="Normal 2 2 3 15 5" xfId="39487"/>
    <cellStyle name="Normal 2 2 3 15 6" xfId="39488"/>
    <cellStyle name="Normal 2 2 3 15 7" xfId="39489"/>
    <cellStyle name="Normal 2 2 3 15 8" xfId="39490"/>
    <cellStyle name="Normal 2 2 3 15 9" xfId="39491"/>
    <cellStyle name="Normal 2 2 3 16" xfId="39492"/>
    <cellStyle name="Normal 2 2 3 16 10" xfId="39493"/>
    <cellStyle name="Normal 2 2 3 16 11" xfId="39494"/>
    <cellStyle name="Normal 2 2 3 16 12" xfId="39495"/>
    <cellStyle name="Normal 2 2 3 16 13" xfId="39496"/>
    <cellStyle name="Normal 2 2 3 16 14" xfId="39497"/>
    <cellStyle name="Normal 2 2 3 16 15" xfId="39498"/>
    <cellStyle name="Normal 2 2 3 16 16" xfId="39499"/>
    <cellStyle name="Normal 2 2 3 16 17" xfId="39500"/>
    <cellStyle name="Normal 2 2 3 16 18" xfId="39501"/>
    <cellStyle name="Normal 2 2 3 16 19" xfId="39502"/>
    <cellStyle name="Normal 2 2 3 16 2" xfId="39503"/>
    <cellStyle name="Normal 2 2 3 16 20" xfId="39504"/>
    <cellStyle name="Normal 2 2 3 16 21" xfId="39505"/>
    <cellStyle name="Normal 2 2 3 16 22" xfId="39506"/>
    <cellStyle name="Normal 2 2 3 16 3" xfId="39507"/>
    <cellStyle name="Normal 2 2 3 16 4" xfId="39508"/>
    <cellStyle name="Normal 2 2 3 16 5" xfId="39509"/>
    <cellStyle name="Normal 2 2 3 16 6" xfId="39510"/>
    <cellStyle name="Normal 2 2 3 16 7" xfId="39511"/>
    <cellStyle name="Normal 2 2 3 16 8" xfId="39512"/>
    <cellStyle name="Normal 2 2 3 16 9" xfId="39513"/>
    <cellStyle name="Normal 2 2 3 17" xfId="39514"/>
    <cellStyle name="Normal 2 2 3 17 10" xfId="39515"/>
    <cellStyle name="Normal 2 2 3 17 11" xfId="39516"/>
    <cellStyle name="Normal 2 2 3 17 12" xfId="39517"/>
    <cellStyle name="Normal 2 2 3 17 13" xfId="39518"/>
    <cellStyle name="Normal 2 2 3 17 14" xfId="39519"/>
    <cellStyle name="Normal 2 2 3 17 15" xfId="39520"/>
    <cellStyle name="Normal 2 2 3 17 16" xfId="39521"/>
    <cellStyle name="Normal 2 2 3 17 17" xfId="39522"/>
    <cellStyle name="Normal 2 2 3 17 18" xfId="39523"/>
    <cellStyle name="Normal 2 2 3 17 19" xfId="39524"/>
    <cellStyle name="Normal 2 2 3 17 2" xfId="39525"/>
    <cellStyle name="Normal 2 2 3 17 20" xfId="39526"/>
    <cellStyle name="Normal 2 2 3 17 21" xfId="39527"/>
    <cellStyle name="Normal 2 2 3 17 22" xfId="39528"/>
    <cellStyle name="Normal 2 2 3 17 3" xfId="39529"/>
    <cellStyle name="Normal 2 2 3 17 4" xfId="39530"/>
    <cellStyle name="Normal 2 2 3 17 5" xfId="39531"/>
    <cellStyle name="Normal 2 2 3 17 6" xfId="39532"/>
    <cellStyle name="Normal 2 2 3 17 7" xfId="39533"/>
    <cellStyle name="Normal 2 2 3 17 8" xfId="39534"/>
    <cellStyle name="Normal 2 2 3 17 9" xfId="39535"/>
    <cellStyle name="Normal 2 2 3 18" xfId="39536"/>
    <cellStyle name="Normal 2 2 3 18 10" xfId="39537"/>
    <cellStyle name="Normal 2 2 3 18 11" xfId="39538"/>
    <cellStyle name="Normal 2 2 3 18 12" xfId="39539"/>
    <cellStyle name="Normal 2 2 3 18 13" xfId="39540"/>
    <cellStyle name="Normal 2 2 3 18 14" xfId="39541"/>
    <cellStyle name="Normal 2 2 3 18 15" xfId="39542"/>
    <cellStyle name="Normal 2 2 3 18 16" xfId="39543"/>
    <cellStyle name="Normal 2 2 3 18 17" xfId="39544"/>
    <cellStyle name="Normal 2 2 3 18 18" xfId="39545"/>
    <cellStyle name="Normal 2 2 3 18 19" xfId="39546"/>
    <cellStyle name="Normal 2 2 3 18 2" xfId="39547"/>
    <cellStyle name="Normal 2 2 3 18 20" xfId="39548"/>
    <cellStyle name="Normal 2 2 3 18 21" xfId="39549"/>
    <cellStyle name="Normal 2 2 3 18 22" xfId="39550"/>
    <cellStyle name="Normal 2 2 3 18 3" xfId="39551"/>
    <cellStyle name="Normal 2 2 3 18 4" xfId="39552"/>
    <cellStyle name="Normal 2 2 3 18 5" xfId="39553"/>
    <cellStyle name="Normal 2 2 3 18 6" xfId="39554"/>
    <cellStyle name="Normal 2 2 3 18 7" xfId="39555"/>
    <cellStyle name="Normal 2 2 3 18 8" xfId="39556"/>
    <cellStyle name="Normal 2 2 3 18 9" xfId="39557"/>
    <cellStyle name="Normal 2 2 3 19" xfId="39558"/>
    <cellStyle name="Normal 2 2 3 19 10" xfId="39559"/>
    <cellStyle name="Normal 2 2 3 19 11" xfId="39560"/>
    <cellStyle name="Normal 2 2 3 19 12" xfId="39561"/>
    <cellStyle name="Normal 2 2 3 19 13" xfId="39562"/>
    <cellStyle name="Normal 2 2 3 19 14" xfId="39563"/>
    <cellStyle name="Normal 2 2 3 19 15" xfId="39564"/>
    <cellStyle name="Normal 2 2 3 19 16" xfId="39565"/>
    <cellStyle name="Normal 2 2 3 19 17" xfId="39566"/>
    <cellStyle name="Normal 2 2 3 19 18" xfId="39567"/>
    <cellStyle name="Normal 2 2 3 19 19" xfId="39568"/>
    <cellStyle name="Normal 2 2 3 19 2" xfId="39569"/>
    <cellStyle name="Normal 2 2 3 19 20" xfId="39570"/>
    <cellStyle name="Normal 2 2 3 19 21" xfId="39571"/>
    <cellStyle name="Normal 2 2 3 19 22" xfId="39572"/>
    <cellStyle name="Normal 2 2 3 19 3" xfId="39573"/>
    <cellStyle name="Normal 2 2 3 19 4" xfId="39574"/>
    <cellStyle name="Normal 2 2 3 19 5" xfId="39575"/>
    <cellStyle name="Normal 2 2 3 19 6" xfId="39576"/>
    <cellStyle name="Normal 2 2 3 19 7" xfId="39577"/>
    <cellStyle name="Normal 2 2 3 19 8" xfId="39578"/>
    <cellStyle name="Normal 2 2 3 19 9" xfId="39579"/>
    <cellStyle name="Normal 2 2 3 2" xfId="39580"/>
    <cellStyle name="Normal 2 2 3 2 10" xfId="39581"/>
    <cellStyle name="Normal 2 2 3 2 11" xfId="39582"/>
    <cellStyle name="Normal 2 2 3 2 12" xfId="39583"/>
    <cellStyle name="Normal 2 2 3 2 13" xfId="39584"/>
    <cellStyle name="Normal 2 2 3 2 14" xfId="39585"/>
    <cellStyle name="Normal 2 2 3 2 15" xfId="39586"/>
    <cellStyle name="Normal 2 2 3 2 16" xfId="39587"/>
    <cellStyle name="Normal 2 2 3 2 17" xfId="39588"/>
    <cellStyle name="Normal 2 2 3 2 18" xfId="39589"/>
    <cellStyle name="Normal 2 2 3 2 19" xfId="39590"/>
    <cellStyle name="Normal 2 2 3 2 2" xfId="39591"/>
    <cellStyle name="Normal 2 2 3 2 2 10" xfId="39592"/>
    <cellStyle name="Normal 2 2 3 2 2 10 10" xfId="39593"/>
    <cellStyle name="Normal 2 2 3 2 2 10 11" xfId="39594"/>
    <cellStyle name="Normal 2 2 3 2 2 10 12" xfId="39595"/>
    <cellStyle name="Normal 2 2 3 2 2 10 13" xfId="39596"/>
    <cellStyle name="Normal 2 2 3 2 2 10 14" xfId="39597"/>
    <cellStyle name="Normal 2 2 3 2 2 10 15" xfId="39598"/>
    <cellStyle name="Normal 2 2 3 2 2 10 16" xfId="39599"/>
    <cellStyle name="Normal 2 2 3 2 2 10 17" xfId="39600"/>
    <cellStyle name="Normal 2 2 3 2 2 10 18" xfId="39601"/>
    <cellStyle name="Normal 2 2 3 2 2 10 19" xfId="39602"/>
    <cellStyle name="Normal 2 2 3 2 2 10 2" xfId="39603"/>
    <cellStyle name="Normal 2 2 3 2 2 10 20" xfId="39604"/>
    <cellStyle name="Normal 2 2 3 2 2 10 21" xfId="39605"/>
    <cellStyle name="Normal 2 2 3 2 2 10 22" xfId="39606"/>
    <cellStyle name="Normal 2 2 3 2 2 10 3" xfId="39607"/>
    <cellStyle name="Normal 2 2 3 2 2 10 4" xfId="39608"/>
    <cellStyle name="Normal 2 2 3 2 2 10 5" xfId="39609"/>
    <cellStyle name="Normal 2 2 3 2 2 10 6" xfId="39610"/>
    <cellStyle name="Normal 2 2 3 2 2 10 7" xfId="39611"/>
    <cellStyle name="Normal 2 2 3 2 2 10 8" xfId="39612"/>
    <cellStyle name="Normal 2 2 3 2 2 10 9" xfId="39613"/>
    <cellStyle name="Normal 2 2 3 2 2 11" xfId="39614"/>
    <cellStyle name="Normal 2 2 3 2 2 11 10" xfId="39615"/>
    <cellStyle name="Normal 2 2 3 2 2 11 11" xfId="39616"/>
    <cellStyle name="Normal 2 2 3 2 2 11 12" xfId="39617"/>
    <cellStyle name="Normal 2 2 3 2 2 11 13" xfId="39618"/>
    <cellStyle name="Normal 2 2 3 2 2 11 14" xfId="39619"/>
    <cellStyle name="Normal 2 2 3 2 2 11 15" xfId="39620"/>
    <cellStyle name="Normal 2 2 3 2 2 11 16" xfId="39621"/>
    <cellStyle name="Normal 2 2 3 2 2 11 17" xfId="39622"/>
    <cellStyle name="Normal 2 2 3 2 2 11 18" xfId="39623"/>
    <cellStyle name="Normal 2 2 3 2 2 11 19" xfId="39624"/>
    <cellStyle name="Normal 2 2 3 2 2 11 2" xfId="39625"/>
    <cellStyle name="Normal 2 2 3 2 2 11 20" xfId="39626"/>
    <cellStyle name="Normal 2 2 3 2 2 11 21" xfId="39627"/>
    <cellStyle name="Normal 2 2 3 2 2 11 22" xfId="39628"/>
    <cellStyle name="Normal 2 2 3 2 2 11 3" xfId="39629"/>
    <cellStyle name="Normal 2 2 3 2 2 11 4" xfId="39630"/>
    <cellStyle name="Normal 2 2 3 2 2 11 5" xfId="39631"/>
    <cellStyle name="Normal 2 2 3 2 2 11 6" xfId="39632"/>
    <cellStyle name="Normal 2 2 3 2 2 11 7" xfId="39633"/>
    <cellStyle name="Normal 2 2 3 2 2 11 8" xfId="39634"/>
    <cellStyle name="Normal 2 2 3 2 2 11 9" xfId="39635"/>
    <cellStyle name="Normal 2 2 3 2 2 12" xfId="39636"/>
    <cellStyle name="Normal 2 2 3 2 2 12 10" xfId="39637"/>
    <cellStyle name="Normal 2 2 3 2 2 12 11" xfId="39638"/>
    <cellStyle name="Normal 2 2 3 2 2 12 12" xfId="39639"/>
    <cellStyle name="Normal 2 2 3 2 2 12 13" xfId="39640"/>
    <cellStyle name="Normal 2 2 3 2 2 12 14" xfId="39641"/>
    <cellStyle name="Normal 2 2 3 2 2 12 15" xfId="39642"/>
    <cellStyle name="Normal 2 2 3 2 2 12 16" xfId="39643"/>
    <cellStyle name="Normal 2 2 3 2 2 12 17" xfId="39644"/>
    <cellStyle name="Normal 2 2 3 2 2 12 18" xfId="39645"/>
    <cellStyle name="Normal 2 2 3 2 2 12 19" xfId="39646"/>
    <cellStyle name="Normal 2 2 3 2 2 12 2" xfId="39647"/>
    <cellStyle name="Normal 2 2 3 2 2 12 20" xfId="39648"/>
    <cellStyle name="Normal 2 2 3 2 2 12 21" xfId="39649"/>
    <cellStyle name="Normal 2 2 3 2 2 12 22" xfId="39650"/>
    <cellStyle name="Normal 2 2 3 2 2 12 3" xfId="39651"/>
    <cellStyle name="Normal 2 2 3 2 2 12 4" xfId="39652"/>
    <cellStyle name="Normal 2 2 3 2 2 12 5" xfId="39653"/>
    <cellStyle name="Normal 2 2 3 2 2 12 6" xfId="39654"/>
    <cellStyle name="Normal 2 2 3 2 2 12 7" xfId="39655"/>
    <cellStyle name="Normal 2 2 3 2 2 12 8" xfId="39656"/>
    <cellStyle name="Normal 2 2 3 2 2 12 9" xfId="39657"/>
    <cellStyle name="Normal 2 2 3 2 2 13" xfId="39658"/>
    <cellStyle name="Normal 2 2 3 2 2 13 10" xfId="39659"/>
    <cellStyle name="Normal 2 2 3 2 2 13 11" xfId="39660"/>
    <cellStyle name="Normal 2 2 3 2 2 13 12" xfId="39661"/>
    <cellStyle name="Normal 2 2 3 2 2 13 13" xfId="39662"/>
    <cellStyle name="Normal 2 2 3 2 2 13 14" xfId="39663"/>
    <cellStyle name="Normal 2 2 3 2 2 13 15" xfId="39664"/>
    <cellStyle name="Normal 2 2 3 2 2 13 16" xfId="39665"/>
    <cellStyle name="Normal 2 2 3 2 2 13 17" xfId="39666"/>
    <cellStyle name="Normal 2 2 3 2 2 13 18" xfId="39667"/>
    <cellStyle name="Normal 2 2 3 2 2 13 19" xfId="39668"/>
    <cellStyle name="Normal 2 2 3 2 2 13 2" xfId="39669"/>
    <cellStyle name="Normal 2 2 3 2 2 13 20" xfId="39670"/>
    <cellStyle name="Normal 2 2 3 2 2 13 21" xfId="39671"/>
    <cellStyle name="Normal 2 2 3 2 2 13 22" xfId="39672"/>
    <cellStyle name="Normal 2 2 3 2 2 13 3" xfId="39673"/>
    <cellStyle name="Normal 2 2 3 2 2 13 4" xfId="39674"/>
    <cellStyle name="Normal 2 2 3 2 2 13 5" xfId="39675"/>
    <cellStyle name="Normal 2 2 3 2 2 13 6" xfId="39676"/>
    <cellStyle name="Normal 2 2 3 2 2 13 7" xfId="39677"/>
    <cellStyle name="Normal 2 2 3 2 2 13 8" xfId="39678"/>
    <cellStyle name="Normal 2 2 3 2 2 13 9" xfId="39679"/>
    <cellStyle name="Normal 2 2 3 2 2 14" xfId="39680"/>
    <cellStyle name="Normal 2 2 3 2 2 14 10" xfId="39681"/>
    <cellStyle name="Normal 2 2 3 2 2 14 11" xfId="39682"/>
    <cellStyle name="Normal 2 2 3 2 2 14 12" xfId="39683"/>
    <cellStyle name="Normal 2 2 3 2 2 14 13" xfId="39684"/>
    <cellStyle name="Normal 2 2 3 2 2 14 14" xfId="39685"/>
    <cellStyle name="Normal 2 2 3 2 2 14 15" xfId="39686"/>
    <cellStyle name="Normal 2 2 3 2 2 14 16" xfId="39687"/>
    <cellStyle name="Normal 2 2 3 2 2 14 17" xfId="39688"/>
    <cellStyle name="Normal 2 2 3 2 2 14 18" xfId="39689"/>
    <cellStyle name="Normal 2 2 3 2 2 14 19" xfId="39690"/>
    <cellStyle name="Normal 2 2 3 2 2 14 2" xfId="39691"/>
    <cellStyle name="Normal 2 2 3 2 2 14 20" xfId="39692"/>
    <cellStyle name="Normal 2 2 3 2 2 14 21" xfId="39693"/>
    <cellStyle name="Normal 2 2 3 2 2 14 22" xfId="39694"/>
    <cellStyle name="Normal 2 2 3 2 2 14 3" xfId="39695"/>
    <cellStyle name="Normal 2 2 3 2 2 14 4" xfId="39696"/>
    <cellStyle name="Normal 2 2 3 2 2 14 5" xfId="39697"/>
    <cellStyle name="Normal 2 2 3 2 2 14 6" xfId="39698"/>
    <cellStyle name="Normal 2 2 3 2 2 14 7" xfId="39699"/>
    <cellStyle name="Normal 2 2 3 2 2 14 8" xfId="39700"/>
    <cellStyle name="Normal 2 2 3 2 2 14 9" xfId="39701"/>
    <cellStyle name="Normal 2 2 3 2 2 15" xfId="39702"/>
    <cellStyle name="Normal 2 2 3 2 2 15 10" xfId="39703"/>
    <cellStyle name="Normal 2 2 3 2 2 15 11" xfId="39704"/>
    <cellStyle name="Normal 2 2 3 2 2 15 12" xfId="39705"/>
    <cellStyle name="Normal 2 2 3 2 2 15 13" xfId="39706"/>
    <cellStyle name="Normal 2 2 3 2 2 15 14" xfId="39707"/>
    <cellStyle name="Normal 2 2 3 2 2 15 15" xfId="39708"/>
    <cellStyle name="Normal 2 2 3 2 2 15 16" xfId="39709"/>
    <cellStyle name="Normal 2 2 3 2 2 15 17" xfId="39710"/>
    <cellStyle name="Normal 2 2 3 2 2 15 18" xfId="39711"/>
    <cellStyle name="Normal 2 2 3 2 2 15 19" xfId="39712"/>
    <cellStyle name="Normal 2 2 3 2 2 15 2" xfId="39713"/>
    <cellStyle name="Normal 2 2 3 2 2 15 20" xfId="39714"/>
    <cellStyle name="Normal 2 2 3 2 2 15 21" xfId="39715"/>
    <cellStyle name="Normal 2 2 3 2 2 15 22" xfId="39716"/>
    <cellStyle name="Normal 2 2 3 2 2 15 3" xfId="39717"/>
    <cellStyle name="Normal 2 2 3 2 2 15 4" xfId="39718"/>
    <cellStyle name="Normal 2 2 3 2 2 15 5" xfId="39719"/>
    <cellStyle name="Normal 2 2 3 2 2 15 6" xfId="39720"/>
    <cellStyle name="Normal 2 2 3 2 2 15 7" xfId="39721"/>
    <cellStyle name="Normal 2 2 3 2 2 15 8" xfId="39722"/>
    <cellStyle name="Normal 2 2 3 2 2 15 9" xfId="39723"/>
    <cellStyle name="Normal 2 2 3 2 2 16" xfId="39724"/>
    <cellStyle name="Normal 2 2 3 2 2 16 10" xfId="39725"/>
    <cellStyle name="Normal 2 2 3 2 2 16 11" xfId="39726"/>
    <cellStyle name="Normal 2 2 3 2 2 16 12" xfId="39727"/>
    <cellStyle name="Normal 2 2 3 2 2 16 13" xfId="39728"/>
    <cellStyle name="Normal 2 2 3 2 2 16 14" xfId="39729"/>
    <cellStyle name="Normal 2 2 3 2 2 16 15" xfId="39730"/>
    <cellStyle name="Normal 2 2 3 2 2 16 16" xfId="39731"/>
    <cellStyle name="Normal 2 2 3 2 2 16 17" xfId="39732"/>
    <cellStyle name="Normal 2 2 3 2 2 16 18" xfId="39733"/>
    <cellStyle name="Normal 2 2 3 2 2 16 19" xfId="39734"/>
    <cellStyle name="Normal 2 2 3 2 2 16 2" xfId="39735"/>
    <cellStyle name="Normal 2 2 3 2 2 16 20" xfId="39736"/>
    <cellStyle name="Normal 2 2 3 2 2 16 21" xfId="39737"/>
    <cellStyle name="Normal 2 2 3 2 2 16 22" xfId="39738"/>
    <cellStyle name="Normal 2 2 3 2 2 16 3" xfId="39739"/>
    <cellStyle name="Normal 2 2 3 2 2 16 4" xfId="39740"/>
    <cellStyle name="Normal 2 2 3 2 2 16 5" xfId="39741"/>
    <cellStyle name="Normal 2 2 3 2 2 16 6" xfId="39742"/>
    <cellStyle name="Normal 2 2 3 2 2 16 7" xfId="39743"/>
    <cellStyle name="Normal 2 2 3 2 2 16 8" xfId="39744"/>
    <cellStyle name="Normal 2 2 3 2 2 16 9" xfId="39745"/>
    <cellStyle name="Normal 2 2 3 2 2 17" xfId="39746"/>
    <cellStyle name="Normal 2 2 3 2 2 17 10" xfId="39747"/>
    <cellStyle name="Normal 2 2 3 2 2 17 11" xfId="39748"/>
    <cellStyle name="Normal 2 2 3 2 2 17 12" xfId="39749"/>
    <cellStyle name="Normal 2 2 3 2 2 17 13" xfId="39750"/>
    <cellStyle name="Normal 2 2 3 2 2 17 14" xfId="39751"/>
    <cellStyle name="Normal 2 2 3 2 2 17 15" xfId="39752"/>
    <cellStyle name="Normal 2 2 3 2 2 17 16" xfId="39753"/>
    <cellStyle name="Normal 2 2 3 2 2 17 17" xfId="39754"/>
    <cellStyle name="Normal 2 2 3 2 2 17 18" xfId="39755"/>
    <cellStyle name="Normal 2 2 3 2 2 17 19" xfId="39756"/>
    <cellStyle name="Normal 2 2 3 2 2 17 2" xfId="39757"/>
    <cellStyle name="Normal 2 2 3 2 2 17 20" xfId="39758"/>
    <cellStyle name="Normal 2 2 3 2 2 17 21" xfId="39759"/>
    <cellStyle name="Normal 2 2 3 2 2 17 22" xfId="39760"/>
    <cellStyle name="Normal 2 2 3 2 2 17 3" xfId="39761"/>
    <cellStyle name="Normal 2 2 3 2 2 17 4" xfId="39762"/>
    <cellStyle name="Normal 2 2 3 2 2 17 5" xfId="39763"/>
    <cellStyle name="Normal 2 2 3 2 2 17 6" xfId="39764"/>
    <cellStyle name="Normal 2 2 3 2 2 17 7" xfId="39765"/>
    <cellStyle name="Normal 2 2 3 2 2 17 8" xfId="39766"/>
    <cellStyle name="Normal 2 2 3 2 2 17 9" xfId="39767"/>
    <cellStyle name="Normal 2 2 3 2 2 18" xfId="39768"/>
    <cellStyle name="Normal 2 2 3 2 2 18 10" xfId="39769"/>
    <cellStyle name="Normal 2 2 3 2 2 18 11" xfId="39770"/>
    <cellStyle name="Normal 2 2 3 2 2 18 12" xfId="39771"/>
    <cellStyle name="Normal 2 2 3 2 2 18 13" xfId="39772"/>
    <cellStyle name="Normal 2 2 3 2 2 18 14" xfId="39773"/>
    <cellStyle name="Normal 2 2 3 2 2 18 15" xfId="39774"/>
    <cellStyle name="Normal 2 2 3 2 2 18 16" xfId="39775"/>
    <cellStyle name="Normal 2 2 3 2 2 18 17" xfId="39776"/>
    <cellStyle name="Normal 2 2 3 2 2 18 18" xfId="39777"/>
    <cellStyle name="Normal 2 2 3 2 2 18 19" xfId="39778"/>
    <cellStyle name="Normal 2 2 3 2 2 18 2" xfId="39779"/>
    <cellStyle name="Normal 2 2 3 2 2 18 20" xfId="39780"/>
    <cellStyle name="Normal 2 2 3 2 2 18 21" xfId="39781"/>
    <cellStyle name="Normal 2 2 3 2 2 18 22" xfId="39782"/>
    <cellStyle name="Normal 2 2 3 2 2 18 3" xfId="39783"/>
    <cellStyle name="Normal 2 2 3 2 2 18 4" xfId="39784"/>
    <cellStyle name="Normal 2 2 3 2 2 18 5" xfId="39785"/>
    <cellStyle name="Normal 2 2 3 2 2 18 6" xfId="39786"/>
    <cellStyle name="Normal 2 2 3 2 2 18 7" xfId="39787"/>
    <cellStyle name="Normal 2 2 3 2 2 18 8" xfId="39788"/>
    <cellStyle name="Normal 2 2 3 2 2 18 9" xfId="39789"/>
    <cellStyle name="Normal 2 2 3 2 2 19" xfId="39790"/>
    <cellStyle name="Normal 2 2 3 2 2 19 10" xfId="39791"/>
    <cellStyle name="Normal 2 2 3 2 2 19 11" xfId="39792"/>
    <cellStyle name="Normal 2 2 3 2 2 19 12" xfId="39793"/>
    <cellStyle name="Normal 2 2 3 2 2 19 13" xfId="39794"/>
    <cellStyle name="Normal 2 2 3 2 2 19 14" xfId="39795"/>
    <cellStyle name="Normal 2 2 3 2 2 19 15" xfId="39796"/>
    <cellStyle name="Normal 2 2 3 2 2 19 16" xfId="39797"/>
    <cellStyle name="Normal 2 2 3 2 2 19 17" xfId="39798"/>
    <cellStyle name="Normal 2 2 3 2 2 19 18" xfId="39799"/>
    <cellStyle name="Normal 2 2 3 2 2 19 19" xfId="39800"/>
    <cellStyle name="Normal 2 2 3 2 2 19 2" xfId="39801"/>
    <cellStyle name="Normal 2 2 3 2 2 19 20" xfId="39802"/>
    <cellStyle name="Normal 2 2 3 2 2 19 21" xfId="39803"/>
    <cellStyle name="Normal 2 2 3 2 2 19 22" xfId="39804"/>
    <cellStyle name="Normal 2 2 3 2 2 19 3" xfId="39805"/>
    <cellStyle name="Normal 2 2 3 2 2 19 4" xfId="39806"/>
    <cellStyle name="Normal 2 2 3 2 2 19 5" xfId="39807"/>
    <cellStyle name="Normal 2 2 3 2 2 19 6" xfId="39808"/>
    <cellStyle name="Normal 2 2 3 2 2 19 7" xfId="39809"/>
    <cellStyle name="Normal 2 2 3 2 2 19 8" xfId="39810"/>
    <cellStyle name="Normal 2 2 3 2 2 19 9" xfId="39811"/>
    <cellStyle name="Normal 2 2 3 2 2 2" xfId="39812"/>
    <cellStyle name="Normal 2 2 3 2 2 2 10" xfId="39813"/>
    <cellStyle name="Normal 2 2 3 2 2 2 11" xfId="39814"/>
    <cellStyle name="Normal 2 2 3 2 2 2 12" xfId="39815"/>
    <cellStyle name="Normal 2 2 3 2 2 2 13" xfId="39816"/>
    <cellStyle name="Normal 2 2 3 2 2 2 14" xfId="39817"/>
    <cellStyle name="Normal 2 2 3 2 2 2 15" xfId="39818"/>
    <cellStyle name="Normal 2 2 3 2 2 2 16" xfId="39819"/>
    <cellStyle name="Normal 2 2 3 2 2 2 17" xfId="39820"/>
    <cellStyle name="Normal 2 2 3 2 2 2 18" xfId="39821"/>
    <cellStyle name="Normal 2 2 3 2 2 2 19" xfId="39822"/>
    <cellStyle name="Normal 2 2 3 2 2 2 2" xfId="39823"/>
    <cellStyle name="Normal 2 2 3 2 2 2 20" xfId="39824"/>
    <cellStyle name="Normal 2 2 3 2 2 2 21" xfId="39825"/>
    <cellStyle name="Normal 2 2 3 2 2 2 22" xfId="39826"/>
    <cellStyle name="Normal 2 2 3 2 2 2 3" xfId="39827"/>
    <cellStyle name="Normal 2 2 3 2 2 2 4" xfId="39828"/>
    <cellStyle name="Normal 2 2 3 2 2 2 5" xfId="39829"/>
    <cellStyle name="Normal 2 2 3 2 2 2 6" xfId="39830"/>
    <cellStyle name="Normal 2 2 3 2 2 2 7" xfId="39831"/>
    <cellStyle name="Normal 2 2 3 2 2 2 8" xfId="39832"/>
    <cellStyle name="Normal 2 2 3 2 2 2 9" xfId="39833"/>
    <cellStyle name="Normal 2 2 3 2 2 20" xfId="39834"/>
    <cellStyle name="Normal 2 2 3 2 2 21" xfId="39835"/>
    <cellStyle name="Normal 2 2 3 2 2 22" xfId="39836"/>
    <cellStyle name="Normal 2 2 3 2 2 23" xfId="39837"/>
    <cellStyle name="Normal 2 2 3 2 2 24" xfId="39838"/>
    <cellStyle name="Normal 2 2 3 2 2 25" xfId="39839"/>
    <cellStyle name="Normal 2 2 3 2 2 26" xfId="39840"/>
    <cellStyle name="Normal 2 2 3 2 2 27" xfId="39841"/>
    <cellStyle name="Normal 2 2 3 2 2 28" xfId="39842"/>
    <cellStyle name="Normal 2 2 3 2 2 29" xfId="39843"/>
    <cellStyle name="Normal 2 2 3 2 2 3" xfId="39844"/>
    <cellStyle name="Normal 2 2 3 2 2 3 10" xfId="39845"/>
    <cellStyle name="Normal 2 2 3 2 2 3 11" xfId="39846"/>
    <cellStyle name="Normal 2 2 3 2 2 3 12" xfId="39847"/>
    <cellStyle name="Normal 2 2 3 2 2 3 13" xfId="39848"/>
    <cellStyle name="Normal 2 2 3 2 2 3 14" xfId="39849"/>
    <cellStyle name="Normal 2 2 3 2 2 3 15" xfId="39850"/>
    <cellStyle name="Normal 2 2 3 2 2 3 16" xfId="39851"/>
    <cellStyle name="Normal 2 2 3 2 2 3 17" xfId="39852"/>
    <cellStyle name="Normal 2 2 3 2 2 3 18" xfId="39853"/>
    <cellStyle name="Normal 2 2 3 2 2 3 19" xfId="39854"/>
    <cellStyle name="Normal 2 2 3 2 2 3 2" xfId="39855"/>
    <cellStyle name="Normal 2 2 3 2 2 3 20" xfId="39856"/>
    <cellStyle name="Normal 2 2 3 2 2 3 21" xfId="39857"/>
    <cellStyle name="Normal 2 2 3 2 2 3 22" xfId="39858"/>
    <cellStyle name="Normal 2 2 3 2 2 3 3" xfId="39859"/>
    <cellStyle name="Normal 2 2 3 2 2 3 4" xfId="39860"/>
    <cellStyle name="Normal 2 2 3 2 2 3 5" xfId="39861"/>
    <cellStyle name="Normal 2 2 3 2 2 3 6" xfId="39862"/>
    <cellStyle name="Normal 2 2 3 2 2 3 7" xfId="39863"/>
    <cellStyle name="Normal 2 2 3 2 2 3 8" xfId="39864"/>
    <cellStyle name="Normal 2 2 3 2 2 3 9" xfId="39865"/>
    <cellStyle name="Normal 2 2 3 2 2 30" xfId="39866"/>
    <cellStyle name="Normal 2 2 3 2 2 31" xfId="39867"/>
    <cellStyle name="Normal 2 2 3 2 2 32" xfId="39868"/>
    <cellStyle name="Normal 2 2 3 2 2 33" xfId="39869"/>
    <cellStyle name="Normal 2 2 3 2 2 34" xfId="39870"/>
    <cellStyle name="Normal 2 2 3 2 2 35" xfId="39871"/>
    <cellStyle name="Normal 2 2 3 2 2 36" xfId="39872"/>
    <cellStyle name="Normal 2 2 3 2 2 37" xfId="39873"/>
    <cellStyle name="Normal 2 2 3 2 2 38" xfId="39874"/>
    <cellStyle name="Normal 2 2 3 2 2 39" xfId="39875"/>
    <cellStyle name="Normal 2 2 3 2 2 4" xfId="39876"/>
    <cellStyle name="Normal 2 2 3 2 2 4 10" xfId="39877"/>
    <cellStyle name="Normal 2 2 3 2 2 4 11" xfId="39878"/>
    <cellStyle name="Normal 2 2 3 2 2 4 12" xfId="39879"/>
    <cellStyle name="Normal 2 2 3 2 2 4 13" xfId="39880"/>
    <cellStyle name="Normal 2 2 3 2 2 4 14" xfId="39881"/>
    <cellStyle name="Normal 2 2 3 2 2 4 15" xfId="39882"/>
    <cellStyle name="Normal 2 2 3 2 2 4 16" xfId="39883"/>
    <cellStyle name="Normal 2 2 3 2 2 4 17" xfId="39884"/>
    <cellStyle name="Normal 2 2 3 2 2 4 18" xfId="39885"/>
    <cellStyle name="Normal 2 2 3 2 2 4 19" xfId="39886"/>
    <cellStyle name="Normal 2 2 3 2 2 4 2" xfId="39887"/>
    <cellStyle name="Normal 2 2 3 2 2 4 20" xfId="39888"/>
    <cellStyle name="Normal 2 2 3 2 2 4 21" xfId="39889"/>
    <cellStyle name="Normal 2 2 3 2 2 4 22" xfId="39890"/>
    <cellStyle name="Normal 2 2 3 2 2 4 3" xfId="39891"/>
    <cellStyle name="Normal 2 2 3 2 2 4 4" xfId="39892"/>
    <cellStyle name="Normal 2 2 3 2 2 4 5" xfId="39893"/>
    <cellStyle name="Normal 2 2 3 2 2 4 6" xfId="39894"/>
    <cellStyle name="Normal 2 2 3 2 2 4 7" xfId="39895"/>
    <cellStyle name="Normal 2 2 3 2 2 4 8" xfId="39896"/>
    <cellStyle name="Normal 2 2 3 2 2 4 9" xfId="39897"/>
    <cellStyle name="Normal 2 2 3 2 2 40" xfId="39898"/>
    <cellStyle name="Normal 2 2 3 2 2 5" xfId="39899"/>
    <cellStyle name="Normal 2 2 3 2 2 5 10" xfId="39900"/>
    <cellStyle name="Normal 2 2 3 2 2 5 11" xfId="39901"/>
    <cellStyle name="Normal 2 2 3 2 2 5 12" xfId="39902"/>
    <cellStyle name="Normal 2 2 3 2 2 5 13" xfId="39903"/>
    <cellStyle name="Normal 2 2 3 2 2 5 14" xfId="39904"/>
    <cellStyle name="Normal 2 2 3 2 2 5 15" xfId="39905"/>
    <cellStyle name="Normal 2 2 3 2 2 5 16" xfId="39906"/>
    <cellStyle name="Normal 2 2 3 2 2 5 17" xfId="39907"/>
    <cellStyle name="Normal 2 2 3 2 2 5 18" xfId="39908"/>
    <cellStyle name="Normal 2 2 3 2 2 5 19" xfId="39909"/>
    <cellStyle name="Normal 2 2 3 2 2 5 2" xfId="39910"/>
    <cellStyle name="Normal 2 2 3 2 2 5 20" xfId="39911"/>
    <cellStyle name="Normal 2 2 3 2 2 5 21" xfId="39912"/>
    <cellStyle name="Normal 2 2 3 2 2 5 22" xfId="39913"/>
    <cellStyle name="Normal 2 2 3 2 2 5 3" xfId="39914"/>
    <cellStyle name="Normal 2 2 3 2 2 5 4" xfId="39915"/>
    <cellStyle name="Normal 2 2 3 2 2 5 5" xfId="39916"/>
    <cellStyle name="Normal 2 2 3 2 2 5 6" xfId="39917"/>
    <cellStyle name="Normal 2 2 3 2 2 5 7" xfId="39918"/>
    <cellStyle name="Normal 2 2 3 2 2 5 8" xfId="39919"/>
    <cellStyle name="Normal 2 2 3 2 2 5 9" xfId="39920"/>
    <cellStyle name="Normal 2 2 3 2 2 6" xfId="39921"/>
    <cellStyle name="Normal 2 2 3 2 2 6 10" xfId="39922"/>
    <cellStyle name="Normal 2 2 3 2 2 6 11" xfId="39923"/>
    <cellStyle name="Normal 2 2 3 2 2 6 12" xfId="39924"/>
    <cellStyle name="Normal 2 2 3 2 2 6 13" xfId="39925"/>
    <cellStyle name="Normal 2 2 3 2 2 6 14" xfId="39926"/>
    <cellStyle name="Normal 2 2 3 2 2 6 15" xfId="39927"/>
    <cellStyle name="Normal 2 2 3 2 2 6 16" xfId="39928"/>
    <cellStyle name="Normal 2 2 3 2 2 6 17" xfId="39929"/>
    <cellStyle name="Normal 2 2 3 2 2 6 18" xfId="39930"/>
    <cellStyle name="Normal 2 2 3 2 2 6 19" xfId="39931"/>
    <cellStyle name="Normal 2 2 3 2 2 6 2" xfId="39932"/>
    <cellStyle name="Normal 2 2 3 2 2 6 20" xfId="39933"/>
    <cellStyle name="Normal 2 2 3 2 2 6 21" xfId="39934"/>
    <cellStyle name="Normal 2 2 3 2 2 6 22" xfId="39935"/>
    <cellStyle name="Normal 2 2 3 2 2 6 3" xfId="39936"/>
    <cellStyle name="Normal 2 2 3 2 2 6 4" xfId="39937"/>
    <cellStyle name="Normal 2 2 3 2 2 6 5" xfId="39938"/>
    <cellStyle name="Normal 2 2 3 2 2 6 6" xfId="39939"/>
    <cellStyle name="Normal 2 2 3 2 2 6 7" xfId="39940"/>
    <cellStyle name="Normal 2 2 3 2 2 6 8" xfId="39941"/>
    <cellStyle name="Normal 2 2 3 2 2 6 9" xfId="39942"/>
    <cellStyle name="Normal 2 2 3 2 2 7" xfId="39943"/>
    <cellStyle name="Normal 2 2 3 2 2 7 10" xfId="39944"/>
    <cellStyle name="Normal 2 2 3 2 2 7 11" xfId="39945"/>
    <cellStyle name="Normal 2 2 3 2 2 7 12" xfId="39946"/>
    <cellStyle name="Normal 2 2 3 2 2 7 13" xfId="39947"/>
    <cellStyle name="Normal 2 2 3 2 2 7 14" xfId="39948"/>
    <cellStyle name="Normal 2 2 3 2 2 7 15" xfId="39949"/>
    <cellStyle name="Normal 2 2 3 2 2 7 16" xfId="39950"/>
    <cellStyle name="Normal 2 2 3 2 2 7 17" xfId="39951"/>
    <cellStyle name="Normal 2 2 3 2 2 7 18" xfId="39952"/>
    <cellStyle name="Normal 2 2 3 2 2 7 19" xfId="39953"/>
    <cellStyle name="Normal 2 2 3 2 2 7 2" xfId="39954"/>
    <cellStyle name="Normal 2 2 3 2 2 7 20" xfId="39955"/>
    <cellStyle name="Normal 2 2 3 2 2 7 21" xfId="39956"/>
    <cellStyle name="Normal 2 2 3 2 2 7 22" xfId="39957"/>
    <cellStyle name="Normal 2 2 3 2 2 7 3" xfId="39958"/>
    <cellStyle name="Normal 2 2 3 2 2 7 4" xfId="39959"/>
    <cellStyle name="Normal 2 2 3 2 2 7 5" xfId="39960"/>
    <cellStyle name="Normal 2 2 3 2 2 7 6" xfId="39961"/>
    <cellStyle name="Normal 2 2 3 2 2 7 7" xfId="39962"/>
    <cellStyle name="Normal 2 2 3 2 2 7 8" xfId="39963"/>
    <cellStyle name="Normal 2 2 3 2 2 7 9" xfId="39964"/>
    <cellStyle name="Normal 2 2 3 2 2 8" xfId="39965"/>
    <cellStyle name="Normal 2 2 3 2 2 8 10" xfId="39966"/>
    <cellStyle name="Normal 2 2 3 2 2 8 11" xfId="39967"/>
    <cellStyle name="Normal 2 2 3 2 2 8 12" xfId="39968"/>
    <cellStyle name="Normal 2 2 3 2 2 8 13" xfId="39969"/>
    <cellStyle name="Normal 2 2 3 2 2 8 14" xfId="39970"/>
    <cellStyle name="Normal 2 2 3 2 2 8 15" xfId="39971"/>
    <cellStyle name="Normal 2 2 3 2 2 8 16" xfId="39972"/>
    <cellStyle name="Normal 2 2 3 2 2 8 17" xfId="39973"/>
    <cellStyle name="Normal 2 2 3 2 2 8 18" xfId="39974"/>
    <cellStyle name="Normal 2 2 3 2 2 8 19" xfId="39975"/>
    <cellStyle name="Normal 2 2 3 2 2 8 2" xfId="39976"/>
    <cellStyle name="Normal 2 2 3 2 2 8 20" xfId="39977"/>
    <cellStyle name="Normal 2 2 3 2 2 8 21" xfId="39978"/>
    <cellStyle name="Normal 2 2 3 2 2 8 22" xfId="39979"/>
    <cellStyle name="Normal 2 2 3 2 2 8 3" xfId="39980"/>
    <cellStyle name="Normal 2 2 3 2 2 8 4" xfId="39981"/>
    <cellStyle name="Normal 2 2 3 2 2 8 5" xfId="39982"/>
    <cellStyle name="Normal 2 2 3 2 2 8 6" xfId="39983"/>
    <cellStyle name="Normal 2 2 3 2 2 8 7" xfId="39984"/>
    <cellStyle name="Normal 2 2 3 2 2 8 8" xfId="39985"/>
    <cellStyle name="Normal 2 2 3 2 2 8 9" xfId="39986"/>
    <cellStyle name="Normal 2 2 3 2 2 9" xfId="39987"/>
    <cellStyle name="Normal 2 2 3 2 2 9 10" xfId="39988"/>
    <cellStyle name="Normal 2 2 3 2 2 9 11" xfId="39989"/>
    <cellStyle name="Normal 2 2 3 2 2 9 12" xfId="39990"/>
    <cellStyle name="Normal 2 2 3 2 2 9 13" xfId="39991"/>
    <cellStyle name="Normal 2 2 3 2 2 9 14" xfId="39992"/>
    <cellStyle name="Normal 2 2 3 2 2 9 15" xfId="39993"/>
    <cellStyle name="Normal 2 2 3 2 2 9 16" xfId="39994"/>
    <cellStyle name="Normal 2 2 3 2 2 9 17" xfId="39995"/>
    <cellStyle name="Normal 2 2 3 2 2 9 18" xfId="39996"/>
    <cellStyle name="Normal 2 2 3 2 2 9 19" xfId="39997"/>
    <cellStyle name="Normal 2 2 3 2 2 9 2" xfId="39998"/>
    <cellStyle name="Normal 2 2 3 2 2 9 20" xfId="39999"/>
    <cellStyle name="Normal 2 2 3 2 2 9 21" xfId="40000"/>
    <cellStyle name="Normal 2 2 3 2 2 9 22" xfId="40001"/>
    <cellStyle name="Normal 2 2 3 2 2 9 3" xfId="40002"/>
    <cellStyle name="Normal 2 2 3 2 2 9 4" xfId="40003"/>
    <cellStyle name="Normal 2 2 3 2 2 9 5" xfId="40004"/>
    <cellStyle name="Normal 2 2 3 2 2 9 6" xfId="40005"/>
    <cellStyle name="Normal 2 2 3 2 2 9 7" xfId="40006"/>
    <cellStyle name="Normal 2 2 3 2 2 9 8" xfId="40007"/>
    <cellStyle name="Normal 2 2 3 2 2 9 9" xfId="40008"/>
    <cellStyle name="Normal 2 2 3 2 20" xfId="40009"/>
    <cellStyle name="Normal 2 2 3 2 21" xfId="40010"/>
    <cellStyle name="Normal 2 2 3 2 22" xfId="40011"/>
    <cellStyle name="Normal 2 2 3 2 23" xfId="40012"/>
    <cellStyle name="Normal 2 2 3 2 24" xfId="40013"/>
    <cellStyle name="Normal 2 2 3 2 25" xfId="40014"/>
    <cellStyle name="Normal 2 2 3 2 26" xfId="40015"/>
    <cellStyle name="Normal 2 2 3 2 27" xfId="40016"/>
    <cellStyle name="Normal 2 2 3 2 28" xfId="40017"/>
    <cellStyle name="Normal 2 2 3 2 29" xfId="40018"/>
    <cellStyle name="Normal 2 2 3 2 3" xfId="40019"/>
    <cellStyle name="Normal 2 2 3 2 30" xfId="40020"/>
    <cellStyle name="Normal 2 2 3 2 31" xfId="40021"/>
    <cellStyle name="Normal 2 2 3 2 32" xfId="40022"/>
    <cellStyle name="Normal 2 2 3 2 33" xfId="40023"/>
    <cellStyle name="Normal 2 2 3 2 34" xfId="40024"/>
    <cellStyle name="Normal 2 2 3 2 35" xfId="40025"/>
    <cellStyle name="Normal 2 2 3 2 36" xfId="40026"/>
    <cellStyle name="Normal 2 2 3 2 37" xfId="40027"/>
    <cellStyle name="Normal 2 2 3 2 38" xfId="40028"/>
    <cellStyle name="Normal 2 2 3 2 39" xfId="40029"/>
    <cellStyle name="Normal 2 2 3 2 4" xfId="40030"/>
    <cellStyle name="Normal 2 2 3 2 40" xfId="40031"/>
    <cellStyle name="Normal 2 2 3 2 5" xfId="40032"/>
    <cellStyle name="Normal 2 2 3 2 6" xfId="40033"/>
    <cellStyle name="Normal 2 2 3 2 7" xfId="40034"/>
    <cellStyle name="Normal 2 2 3 2 8" xfId="40035"/>
    <cellStyle name="Normal 2 2 3 2 9" xfId="40036"/>
    <cellStyle name="Normal 2 2 3 20" xfId="40037"/>
    <cellStyle name="Normal 2 2 3 20 10" xfId="40038"/>
    <cellStyle name="Normal 2 2 3 20 11" xfId="40039"/>
    <cellStyle name="Normal 2 2 3 20 12" xfId="40040"/>
    <cellStyle name="Normal 2 2 3 20 13" xfId="40041"/>
    <cellStyle name="Normal 2 2 3 20 14" xfId="40042"/>
    <cellStyle name="Normal 2 2 3 20 15" xfId="40043"/>
    <cellStyle name="Normal 2 2 3 20 16" xfId="40044"/>
    <cellStyle name="Normal 2 2 3 20 17" xfId="40045"/>
    <cellStyle name="Normal 2 2 3 20 18" xfId="40046"/>
    <cellStyle name="Normal 2 2 3 20 19" xfId="40047"/>
    <cellStyle name="Normal 2 2 3 20 2" xfId="40048"/>
    <cellStyle name="Normal 2 2 3 20 20" xfId="40049"/>
    <cellStyle name="Normal 2 2 3 20 21" xfId="40050"/>
    <cellStyle name="Normal 2 2 3 20 22" xfId="40051"/>
    <cellStyle name="Normal 2 2 3 20 3" xfId="40052"/>
    <cellStyle name="Normal 2 2 3 20 4" xfId="40053"/>
    <cellStyle name="Normal 2 2 3 20 5" xfId="40054"/>
    <cellStyle name="Normal 2 2 3 20 6" xfId="40055"/>
    <cellStyle name="Normal 2 2 3 20 7" xfId="40056"/>
    <cellStyle name="Normal 2 2 3 20 8" xfId="40057"/>
    <cellStyle name="Normal 2 2 3 20 9" xfId="40058"/>
    <cellStyle name="Normal 2 2 3 21" xfId="40059"/>
    <cellStyle name="Normal 2 2 3 21 10" xfId="40060"/>
    <cellStyle name="Normal 2 2 3 21 11" xfId="40061"/>
    <cellStyle name="Normal 2 2 3 21 12" xfId="40062"/>
    <cellStyle name="Normal 2 2 3 21 13" xfId="40063"/>
    <cellStyle name="Normal 2 2 3 21 14" xfId="40064"/>
    <cellStyle name="Normal 2 2 3 21 15" xfId="40065"/>
    <cellStyle name="Normal 2 2 3 21 16" xfId="40066"/>
    <cellStyle name="Normal 2 2 3 21 17" xfId="40067"/>
    <cellStyle name="Normal 2 2 3 21 18" xfId="40068"/>
    <cellStyle name="Normal 2 2 3 21 19" xfId="40069"/>
    <cellStyle name="Normal 2 2 3 21 2" xfId="40070"/>
    <cellStyle name="Normal 2 2 3 21 20" xfId="40071"/>
    <cellStyle name="Normal 2 2 3 21 21" xfId="40072"/>
    <cellStyle name="Normal 2 2 3 21 22" xfId="40073"/>
    <cellStyle name="Normal 2 2 3 21 3" xfId="40074"/>
    <cellStyle name="Normal 2 2 3 21 4" xfId="40075"/>
    <cellStyle name="Normal 2 2 3 21 5" xfId="40076"/>
    <cellStyle name="Normal 2 2 3 21 6" xfId="40077"/>
    <cellStyle name="Normal 2 2 3 21 7" xfId="40078"/>
    <cellStyle name="Normal 2 2 3 21 8" xfId="40079"/>
    <cellStyle name="Normal 2 2 3 21 9" xfId="40080"/>
    <cellStyle name="Normal 2 2 3 22" xfId="40081"/>
    <cellStyle name="Normal 2 2 3 22 10" xfId="40082"/>
    <cellStyle name="Normal 2 2 3 22 11" xfId="40083"/>
    <cellStyle name="Normal 2 2 3 22 12" xfId="40084"/>
    <cellStyle name="Normal 2 2 3 22 13" xfId="40085"/>
    <cellStyle name="Normal 2 2 3 22 14" xfId="40086"/>
    <cellStyle name="Normal 2 2 3 22 15" xfId="40087"/>
    <cellStyle name="Normal 2 2 3 22 16" xfId="40088"/>
    <cellStyle name="Normal 2 2 3 22 17" xfId="40089"/>
    <cellStyle name="Normal 2 2 3 22 18" xfId="40090"/>
    <cellStyle name="Normal 2 2 3 22 19" xfId="40091"/>
    <cellStyle name="Normal 2 2 3 22 2" xfId="40092"/>
    <cellStyle name="Normal 2 2 3 22 20" xfId="40093"/>
    <cellStyle name="Normal 2 2 3 22 21" xfId="40094"/>
    <cellStyle name="Normal 2 2 3 22 22" xfId="40095"/>
    <cellStyle name="Normal 2 2 3 22 3" xfId="40096"/>
    <cellStyle name="Normal 2 2 3 22 4" xfId="40097"/>
    <cellStyle name="Normal 2 2 3 22 5" xfId="40098"/>
    <cellStyle name="Normal 2 2 3 22 6" xfId="40099"/>
    <cellStyle name="Normal 2 2 3 22 7" xfId="40100"/>
    <cellStyle name="Normal 2 2 3 22 8" xfId="40101"/>
    <cellStyle name="Normal 2 2 3 22 9" xfId="40102"/>
    <cellStyle name="Normal 2 2 3 23" xfId="40103"/>
    <cellStyle name="Normal 2 2 3 23 10" xfId="40104"/>
    <cellStyle name="Normal 2 2 3 23 11" xfId="40105"/>
    <cellStyle name="Normal 2 2 3 23 12" xfId="40106"/>
    <cellStyle name="Normal 2 2 3 23 13" xfId="40107"/>
    <cellStyle name="Normal 2 2 3 23 14" xfId="40108"/>
    <cellStyle name="Normal 2 2 3 23 15" xfId="40109"/>
    <cellStyle name="Normal 2 2 3 23 16" xfId="40110"/>
    <cellStyle name="Normal 2 2 3 23 17" xfId="40111"/>
    <cellStyle name="Normal 2 2 3 23 18" xfId="40112"/>
    <cellStyle name="Normal 2 2 3 23 19" xfId="40113"/>
    <cellStyle name="Normal 2 2 3 23 2" xfId="40114"/>
    <cellStyle name="Normal 2 2 3 23 20" xfId="40115"/>
    <cellStyle name="Normal 2 2 3 23 21" xfId="40116"/>
    <cellStyle name="Normal 2 2 3 23 22" xfId="40117"/>
    <cellStyle name="Normal 2 2 3 23 3" xfId="40118"/>
    <cellStyle name="Normal 2 2 3 23 4" xfId="40119"/>
    <cellStyle name="Normal 2 2 3 23 5" xfId="40120"/>
    <cellStyle name="Normal 2 2 3 23 6" xfId="40121"/>
    <cellStyle name="Normal 2 2 3 23 7" xfId="40122"/>
    <cellStyle name="Normal 2 2 3 23 8" xfId="40123"/>
    <cellStyle name="Normal 2 2 3 23 9" xfId="40124"/>
    <cellStyle name="Normal 2 2 3 24" xfId="40125"/>
    <cellStyle name="Normal 2 2 3 24 10" xfId="40126"/>
    <cellStyle name="Normal 2 2 3 24 11" xfId="40127"/>
    <cellStyle name="Normal 2 2 3 24 12" xfId="40128"/>
    <cellStyle name="Normal 2 2 3 24 13" xfId="40129"/>
    <cellStyle name="Normal 2 2 3 24 14" xfId="40130"/>
    <cellStyle name="Normal 2 2 3 24 15" xfId="40131"/>
    <cellStyle name="Normal 2 2 3 24 16" xfId="40132"/>
    <cellStyle name="Normal 2 2 3 24 17" xfId="40133"/>
    <cellStyle name="Normal 2 2 3 24 18" xfId="40134"/>
    <cellStyle name="Normal 2 2 3 24 19" xfId="40135"/>
    <cellStyle name="Normal 2 2 3 24 2" xfId="40136"/>
    <cellStyle name="Normal 2 2 3 24 20" xfId="40137"/>
    <cellStyle name="Normal 2 2 3 24 21" xfId="40138"/>
    <cellStyle name="Normal 2 2 3 24 22" xfId="40139"/>
    <cellStyle name="Normal 2 2 3 24 3" xfId="40140"/>
    <cellStyle name="Normal 2 2 3 24 4" xfId="40141"/>
    <cellStyle name="Normal 2 2 3 24 5" xfId="40142"/>
    <cellStyle name="Normal 2 2 3 24 6" xfId="40143"/>
    <cellStyle name="Normal 2 2 3 24 7" xfId="40144"/>
    <cellStyle name="Normal 2 2 3 24 8" xfId="40145"/>
    <cellStyle name="Normal 2 2 3 24 9" xfId="40146"/>
    <cellStyle name="Normal 2 2 3 25" xfId="40147"/>
    <cellStyle name="Normal 2 2 3 26" xfId="40148"/>
    <cellStyle name="Normal 2 2 3 27" xfId="40149"/>
    <cellStyle name="Normal 2 2 3 28" xfId="40150"/>
    <cellStyle name="Normal 2 2 3 29" xfId="40151"/>
    <cellStyle name="Normal 2 2 3 3" xfId="40152"/>
    <cellStyle name="Normal 2 2 3 3 10" xfId="40153"/>
    <cellStyle name="Normal 2 2 3 3 11" xfId="40154"/>
    <cellStyle name="Normal 2 2 3 3 12" xfId="40155"/>
    <cellStyle name="Normal 2 2 3 3 13" xfId="40156"/>
    <cellStyle name="Normal 2 2 3 3 14" xfId="40157"/>
    <cellStyle name="Normal 2 2 3 3 15" xfId="40158"/>
    <cellStyle name="Normal 2 2 3 3 16" xfId="40159"/>
    <cellStyle name="Normal 2 2 3 3 17" xfId="40160"/>
    <cellStyle name="Normal 2 2 3 3 18" xfId="40161"/>
    <cellStyle name="Normal 2 2 3 3 19" xfId="40162"/>
    <cellStyle name="Normal 2 2 3 3 2" xfId="40163"/>
    <cellStyle name="Normal 2 2 3 3 20" xfId="40164"/>
    <cellStyle name="Normal 2 2 3 3 21" xfId="40165"/>
    <cellStyle name="Normal 2 2 3 3 22" xfId="40166"/>
    <cellStyle name="Normal 2 2 3 3 3" xfId="40167"/>
    <cellStyle name="Normal 2 2 3 3 4" xfId="40168"/>
    <cellStyle name="Normal 2 2 3 3 5" xfId="40169"/>
    <cellStyle name="Normal 2 2 3 3 6" xfId="40170"/>
    <cellStyle name="Normal 2 2 3 3 7" xfId="40171"/>
    <cellStyle name="Normal 2 2 3 3 8" xfId="40172"/>
    <cellStyle name="Normal 2 2 3 3 9" xfId="40173"/>
    <cellStyle name="Normal 2 2 3 30" xfId="40174"/>
    <cellStyle name="Normal 2 2 3 31" xfId="40175"/>
    <cellStyle name="Normal 2 2 3 32" xfId="40176"/>
    <cellStyle name="Normal 2 2 3 33" xfId="40177"/>
    <cellStyle name="Normal 2 2 3 34" xfId="40178"/>
    <cellStyle name="Normal 2 2 3 35" xfId="40179"/>
    <cellStyle name="Normal 2 2 3 36" xfId="40180"/>
    <cellStyle name="Normal 2 2 3 37" xfId="40181"/>
    <cellStyle name="Normal 2 2 3 38" xfId="40182"/>
    <cellStyle name="Normal 2 2 3 39" xfId="40183"/>
    <cellStyle name="Normal 2 2 3 4" xfId="40184"/>
    <cellStyle name="Normal 2 2 3 4 10" xfId="40185"/>
    <cellStyle name="Normal 2 2 3 4 11" xfId="40186"/>
    <cellStyle name="Normal 2 2 3 4 12" xfId="40187"/>
    <cellStyle name="Normal 2 2 3 4 13" xfId="40188"/>
    <cellStyle name="Normal 2 2 3 4 14" xfId="40189"/>
    <cellStyle name="Normal 2 2 3 4 15" xfId="40190"/>
    <cellStyle name="Normal 2 2 3 4 16" xfId="40191"/>
    <cellStyle name="Normal 2 2 3 4 17" xfId="40192"/>
    <cellStyle name="Normal 2 2 3 4 18" xfId="40193"/>
    <cellStyle name="Normal 2 2 3 4 19" xfId="40194"/>
    <cellStyle name="Normal 2 2 3 4 2" xfId="40195"/>
    <cellStyle name="Normal 2 2 3 4 20" xfId="40196"/>
    <cellStyle name="Normal 2 2 3 4 21" xfId="40197"/>
    <cellStyle name="Normal 2 2 3 4 22" xfId="40198"/>
    <cellStyle name="Normal 2 2 3 4 3" xfId="40199"/>
    <cellStyle name="Normal 2 2 3 4 4" xfId="40200"/>
    <cellStyle name="Normal 2 2 3 4 5" xfId="40201"/>
    <cellStyle name="Normal 2 2 3 4 6" xfId="40202"/>
    <cellStyle name="Normal 2 2 3 4 7" xfId="40203"/>
    <cellStyle name="Normal 2 2 3 4 8" xfId="40204"/>
    <cellStyle name="Normal 2 2 3 4 9" xfId="40205"/>
    <cellStyle name="Normal 2 2 3 40" xfId="40206"/>
    <cellStyle name="Normal 2 2 3 41" xfId="40207"/>
    <cellStyle name="Normal 2 2 3 42" xfId="40208"/>
    <cellStyle name="Normal 2 2 3 43" xfId="40209"/>
    <cellStyle name="Normal 2 2 3 44" xfId="40210"/>
    <cellStyle name="Normal 2 2 3 45" xfId="40211"/>
    <cellStyle name="Normal 2 2 3 5" xfId="40212"/>
    <cellStyle name="Normal 2 2 3 5 10" xfId="40213"/>
    <cellStyle name="Normal 2 2 3 5 11" xfId="40214"/>
    <cellStyle name="Normal 2 2 3 5 12" xfId="40215"/>
    <cellStyle name="Normal 2 2 3 5 13" xfId="40216"/>
    <cellStyle name="Normal 2 2 3 5 14" xfId="40217"/>
    <cellStyle name="Normal 2 2 3 5 15" xfId="40218"/>
    <cellStyle name="Normal 2 2 3 5 16" xfId="40219"/>
    <cellStyle name="Normal 2 2 3 5 17" xfId="40220"/>
    <cellStyle name="Normal 2 2 3 5 18" xfId="40221"/>
    <cellStyle name="Normal 2 2 3 5 19" xfId="40222"/>
    <cellStyle name="Normal 2 2 3 5 2" xfId="40223"/>
    <cellStyle name="Normal 2 2 3 5 20" xfId="40224"/>
    <cellStyle name="Normal 2 2 3 5 21" xfId="40225"/>
    <cellStyle name="Normal 2 2 3 5 22" xfId="40226"/>
    <cellStyle name="Normal 2 2 3 5 3" xfId="40227"/>
    <cellStyle name="Normal 2 2 3 5 4" xfId="40228"/>
    <cellStyle name="Normal 2 2 3 5 5" xfId="40229"/>
    <cellStyle name="Normal 2 2 3 5 6" xfId="40230"/>
    <cellStyle name="Normal 2 2 3 5 7" xfId="40231"/>
    <cellStyle name="Normal 2 2 3 5 8" xfId="40232"/>
    <cellStyle name="Normal 2 2 3 5 9" xfId="40233"/>
    <cellStyle name="Normal 2 2 3 6" xfId="40234"/>
    <cellStyle name="Normal 2 2 3 6 10" xfId="40235"/>
    <cellStyle name="Normal 2 2 3 6 11" xfId="40236"/>
    <cellStyle name="Normal 2 2 3 6 12" xfId="40237"/>
    <cellStyle name="Normal 2 2 3 6 13" xfId="40238"/>
    <cellStyle name="Normal 2 2 3 6 14" xfId="40239"/>
    <cellStyle name="Normal 2 2 3 6 15" xfId="40240"/>
    <cellStyle name="Normal 2 2 3 6 16" xfId="40241"/>
    <cellStyle name="Normal 2 2 3 6 17" xfId="40242"/>
    <cellStyle name="Normal 2 2 3 6 18" xfId="40243"/>
    <cellStyle name="Normal 2 2 3 6 19" xfId="40244"/>
    <cellStyle name="Normal 2 2 3 6 2" xfId="40245"/>
    <cellStyle name="Normal 2 2 3 6 20" xfId="40246"/>
    <cellStyle name="Normal 2 2 3 6 21" xfId="40247"/>
    <cellStyle name="Normal 2 2 3 6 22" xfId="40248"/>
    <cellStyle name="Normal 2 2 3 6 3" xfId="40249"/>
    <cellStyle name="Normal 2 2 3 6 4" xfId="40250"/>
    <cellStyle name="Normal 2 2 3 6 5" xfId="40251"/>
    <cellStyle name="Normal 2 2 3 6 6" xfId="40252"/>
    <cellStyle name="Normal 2 2 3 6 7" xfId="40253"/>
    <cellStyle name="Normal 2 2 3 6 8" xfId="40254"/>
    <cellStyle name="Normal 2 2 3 6 9" xfId="40255"/>
    <cellStyle name="Normal 2 2 3 7" xfId="40256"/>
    <cellStyle name="Normal 2 2 3 7 10" xfId="40257"/>
    <cellStyle name="Normal 2 2 3 7 11" xfId="40258"/>
    <cellStyle name="Normal 2 2 3 7 12" xfId="40259"/>
    <cellStyle name="Normal 2 2 3 7 13" xfId="40260"/>
    <cellStyle name="Normal 2 2 3 7 14" xfId="40261"/>
    <cellStyle name="Normal 2 2 3 7 15" xfId="40262"/>
    <cellStyle name="Normal 2 2 3 7 16" xfId="40263"/>
    <cellStyle name="Normal 2 2 3 7 17" xfId="40264"/>
    <cellStyle name="Normal 2 2 3 7 18" xfId="40265"/>
    <cellStyle name="Normal 2 2 3 7 19" xfId="40266"/>
    <cellStyle name="Normal 2 2 3 7 2" xfId="40267"/>
    <cellStyle name="Normal 2 2 3 7 20" xfId="40268"/>
    <cellStyle name="Normal 2 2 3 7 21" xfId="40269"/>
    <cellStyle name="Normal 2 2 3 7 22" xfId="40270"/>
    <cellStyle name="Normal 2 2 3 7 3" xfId="40271"/>
    <cellStyle name="Normal 2 2 3 7 4" xfId="40272"/>
    <cellStyle name="Normal 2 2 3 7 5" xfId="40273"/>
    <cellStyle name="Normal 2 2 3 7 6" xfId="40274"/>
    <cellStyle name="Normal 2 2 3 7 7" xfId="40275"/>
    <cellStyle name="Normal 2 2 3 7 8" xfId="40276"/>
    <cellStyle name="Normal 2 2 3 7 9" xfId="40277"/>
    <cellStyle name="Normal 2 2 3 8" xfId="40278"/>
    <cellStyle name="Normal 2 2 3 8 10" xfId="40279"/>
    <cellStyle name="Normal 2 2 3 8 11" xfId="40280"/>
    <cellStyle name="Normal 2 2 3 8 12" xfId="40281"/>
    <cellStyle name="Normal 2 2 3 8 13" xfId="40282"/>
    <cellStyle name="Normal 2 2 3 8 14" xfId="40283"/>
    <cellStyle name="Normal 2 2 3 8 15" xfId="40284"/>
    <cellStyle name="Normal 2 2 3 8 16" xfId="40285"/>
    <cellStyle name="Normal 2 2 3 8 17" xfId="40286"/>
    <cellStyle name="Normal 2 2 3 8 18" xfId="40287"/>
    <cellStyle name="Normal 2 2 3 8 19" xfId="40288"/>
    <cellStyle name="Normal 2 2 3 8 2" xfId="40289"/>
    <cellStyle name="Normal 2 2 3 8 20" xfId="40290"/>
    <cellStyle name="Normal 2 2 3 8 21" xfId="40291"/>
    <cellStyle name="Normal 2 2 3 8 22" xfId="40292"/>
    <cellStyle name="Normal 2 2 3 8 3" xfId="40293"/>
    <cellStyle name="Normal 2 2 3 8 4" xfId="40294"/>
    <cellStyle name="Normal 2 2 3 8 5" xfId="40295"/>
    <cellStyle name="Normal 2 2 3 8 6" xfId="40296"/>
    <cellStyle name="Normal 2 2 3 8 7" xfId="40297"/>
    <cellStyle name="Normal 2 2 3 8 8" xfId="40298"/>
    <cellStyle name="Normal 2 2 3 8 9" xfId="40299"/>
    <cellStyle name="Normal 2 2 3 9" xfId="40300"/>
    <cellStyle name="Normal 2 2 3 9 10" xfId="40301"/>
    <cellStyle name="Normal 2 2 3 9 11" xfId="40302"/>
    <cellStyle name="Normal 2 2 3 9 12" xfId="40303"/>
    <cellStyle name="Normal 2 2 3 9 13" xfId="40304"/>
    <cellStyle name="Normal 2 2 3 9 14" xfId="40305"/>
    <cellStyle name="Normal 2 2 3 9 15" xfId="40306"/>
    <cellStyle name="Normal 2 2 3 9 16" xfId="40307"/>
    <cellStyle name="Normal 2 2 3 9 17" xfId="40308"/>
    <cellStyle name="Normal 2 2 3 9 18" xfId="40309"/>
    <cellStyle name="Normal 2 2 3 9 19" xfId="40310"/>
    <cellStyle name="Normal 2 2 3 9 2" xfId="40311"/>
    <cellStyle name="Normal 2 2 3 9 20" xfId="40312"/>
    <cellStyle name="Normal 2 2 3 9 21" xfId="40313"/>
    <cellStyle name="Normal 2 2 3 9 22" xfId="40314"/>
    <cellStyle name="Normal 2 2 3 9 3" xfId="40315"/>
    <cellStyle name="Normal 2 2 3 9 4" xfId="40316"/>
    <cellStyle name="Normal 2 2 3 9 5" xfId="40317"/>
    <cellStyle name="Normal 2 2 3 9 6" xfId="40318"/>
    <cellStyle name="Normal 2 2 3 9 7" xfId="40319"/>
    <cellStyle name="Normal 2 2 3 9 8" xfId="40320"/>
    <cellStyle name="Normal 2 2 3 9 9" xfId="40321"/>
    <cellStyle name="Normal 2 2 30" xfId="40322"/>
    <cellStyle name="Normal 2 2 31" xfId="40323"/>
    <cellStyle name="Normal 2 2 32" xfId="40324"/>
    <cellStyle name="Normal 2 2 33" xfId="40325"/>
    <cellStyle name="Normal 2 2 34" xfId="40326"/>
    <cellStyle name="Normal 2 2 35" xfId="40327"/>
    <cellStyle name="Normal 2 2 36" xfId="40328"/>
    <cellStyle name="Normal 2 2 37" xfId="40329"/>
    <cellStyle name="Normal 2 2 38" xfId="40330"/>
    <cellStyle name="Normal 2 2 39" xfId="40331"/>
    <cellStyle name="Normal 2 2 4" xfId="40332"/>
    <cellStyle name="Normal 2 2 4 10" xfId="40333"/>
    <cellStyle name="Normal 2 2 4 10 10" xfId="40334"/>
    <cellStyle name="Normal 2 2 4 10 11" xfId="40335"/>
    <cellStyle name="Normal 2 2 4 10 12" xfId="40336"/>
    <cellStyle name="Normal 2 2 4 10 13" xfId="40337"/>
    <cellStyle name="Normal 2 2 4 10 14" xfId="40338"/>
    <cellStyle name="Normal 2 2 4 10 15" xfId="40339"/>
    <cellStyle name="Normal 2 2 4 10 16" xfId="40340"/>
    <cellStyle name="Normal 2 2 4 10 17" xfId="40341"/>
    <cellStyle name="Normal 2 2 4 10 18" xfId="40342"/>
    <cellStyle name="Normal 2 2 4 10 19" xfId="40343"/>
    <cellStyle name="Normal 2 2 4 10 2" xfId="40344"/>
    <cellStyle name="Normal 2 2 4 10 20" xfId="40345"/>
    <cellStyle name="Normal 2 2 4 10 21" xfId="40346"/>
    <cellStyle name="Normal 2 2 4 10 22" xfId="40347"/>
    <cellStyle name="Normal 2 2 4 10 3" xfId="40348"/>
    <cellStyle name="Normal 2 2 4 10 4" xfId="40349"/>
    <cellStyle name="Normal 2 2 4 10 5" xfId="40350"/>
    <cellStyle name="Normal 2 2 4 10 6" xfId="40351"/>
    <cellStyle name="Normal 2 2 4 10 7" xfId="40352"/>
    <cellStyle name="Normal 2 2 4 10 8" xfId="40353"/>
    <cellStyle name="Normal 2 2 4 10 9" xfId="40354"/>
    <cellStyle name="Normal 2 2 4 11" xfId="40355"/>
    <cellStyle name="Normal 2 2 4 11 10" xfId="40356"/>
    <cellStyle name="Normal 2 2 4 11 11" xfId="40357"/>
    <cellStyle name="Normal 2 2 4 11 12" xfId="40358"/>
    <cellStyle name="Normal 2 2 4 11 13" xfId="40359"/>
    <cellStyle name="Normal 2 2 4 11 14" xfId="40360"/>
    <cellStyle name="Normal 2 2 4 11 15" xfId="40361"/>
    <cellStyle name="Normal 2 2 4 11 16" xfId="40362"/>
    <cellStyle name="Normal 2 2 4 11 17" xfId="40363"/>
    <cellStyle name="Normal 2 2 4 11 18" xfId="40364"/>
    <cellStyle name="Normal 2 2 4 11 19" xfId="40365"/>
    <cellStyle name="Normal 2 2 4 11 2" xfId="40366"/>
    <cellStyle name="Normal 2 2 4 11 20" xfId="40367"/>
    <cellStyle name="Normal 2 2 4 11 21" xfId="40368"/>
    <cellStyle name="Normal 2 2 4 11 22" xfId="40369"/>
    <cellStyle name="Normal 2 2 4 11 3" xfId="40370"/>
    <cellStyle name="Normal 2 2 4 11 4" xfId="40371"/>
    <cellStyle name="Normal 2 2 4 11 5" xfId="40372"/>
    <cellStyle name="Normal 2 2 4 11 6" xfId="40373"/>
    <cellStyle name="Normal 2 2 4 11 7" xfId="40374"/>
    <cellStyle name="Normal 2 2 4 11 8" xfId="40375"/>
    <cellStyle name="Normal 2 2 4 11 9" xfId="40376"/>
    <cellStyle name="Normal 2 2 4 12" xfId="40377"/>
    <cellStyle name="Normal 2 2 4 12 10" xfId="40378"/>
    <cellStyle name="Normal 2 2 4 12 11" xfId="40379"/>
    <cellStyle name="Normal 2 2 4 12 12" xfId="40380"/>
    <cellStyle name="Normal 2 2 4 12 13" xfId="40381"/>
    <cellStyle name="Normal 2 2 4 12 14" xfId="40382"/>
    <cellStyle name="Normal 2 2 4 12 15" xfId="40383"/>
    <cellStyle name="Normal 2 2 4 12 16" xfId="40384"/>
    <cellStyle name="Normal 2 2 4 12 17" xfId="40385"/>
    <cellStyle name="Normal 2 2 4 12 18" xfId="40386"/>
    <cellStyle name="Normal 2 2 4 12 19" xfId="40387"/>
    <cellStyle name="Normal 2 2 4 12 2" xfId="40388"/>
    <cellStyle name="Normal 2 2 4 12 20" xfId="40389"/>
    <cellStyle name="Normal 2 2 4 12 21" xfId="40390"/>
    <cellStyle name="Normal 2 2 4 12 22" xfId="40391"/>
    <cellStyle name="Normal 2 2 4 12 3" xfId="40392"/>
    <cellStyle name="Normal 2 2 4 12 4" xfId="40393"/>
    <cellStyle name="Normal 2 2 4 12 5" xfId="40394"/>
    <cellStyle name="Normal 2 2 4 12 6" xfId="40395"/>
    <cellStyle name="Normal 2 2 4 12 7" xfId="40396"/>
    <cellStyle name="Normal 2 2 4 12 8" xfId="40397"/>
    <cellStyle name="Normal 2 2 4 12 9" xfId="40398"/>
    <cellStyle name="Normal 2 2 4 13" xfId="40399"/>
    <cellStyle name="Normal 2 2 4 13 10" xfId="40400"/>
    <cellStyle name="Normal 2 2 4 13 11" xfId="40401"/>
    <cellStyle name="Normal 2 2 4 13 12" xfId="40402"/>
    <cellStyle name="Normal 2 2 4 13 13" xfId="40403"/>
    <cellStyle name="Normal 2 2 4 13 14" xfId="40404"/>
    <cellStyle name="Normal 2 2 4 13 15" xfId="40405"/>
    <cellStyle name="Normal 2 2 4 13 16" xfId="40406"/>
    <cellStyle name="Normal 2 2 4 13 17" xfId="40407"/>
    <cellStyle name="Normal 2 2 4 13 18" xfId="40408"/>
    <cellStyle name="Normal 2 2 4 13 19" xfId="40409"/>
    <cellStyle name="Normal 2 2 4 13 2" xfId="40410"/>
    <cellStyle name="Normal 2 2 4 13 20" xfId="40411"/>
    <cellStyle name="Normal 2 2 4 13 21" xfId="40412"/>
    <cellStyle name="Normal 2 2 4 13 22" xfId="40413"/>
    <cellStyle name="Normal 2 2 4 13 3" xfId="40414"/>
    <cellStyle name="Normal 2 2 4 13 4" xfId="40415"/>
    <cellStyle name="Normal 2 2 4 13 5" xfId="40416"/>
    <cellStyle name="Normal 2 2 4 13 6" xfId="40417"/>
    <cellStyle name="Normal 2 2 4 13 7" xfId="40418"/>
    <cellStyle name="Normal 2 2 4 13 8" xfId="40419"/>
    <cellStyle name="Normal 2 2 4 13 9" xfId="40420"/>
    <cellStyle name="Normal 2 2 4 14" xfId="40421"/>
    <cellStyle name="Normal 2 2 4 14 10" xfId="40422"/>
    <cellStyle name="Normal 2 2 4 14 11" xfId="40423"/>
    <cellStyle name="Normal 2 2 4 14 12" xfId="40424"/>
    <cellStyle name="Normal 2 2 4 14 13" xfId="40425"/>
    <cellStyle name="Normal 2 2 4 14 14" xfId="40426"/>
    <cellStyle name="Normal 2 2 4 14 15" xfId="40427"/>
    <cellStyle name="Normal 2 2 4 14 16" xfId="40428"/>
    <cellStyle name="Normal 2 2 4 14 17" xfId="40429"/>
    <cellStyle name="Normal 2 2 4 14 18" xfId="40430"/>
    <cellStyle name="Normal 2 2 4 14 19" xfId="40431"/>
    <cellStyle name="Normal 2 2 4 14 2" xfId="40432"/>
    <cellStyle name="Normal 2 2 4 14 20" xfId="40433"/>
    <cellStyle name="Normal 2 2 4 14 21" xfId="40434"/>
    <cellStyle name="Normal 2 2 4 14 22" xfId="40435"/>
    <cellStyle name="Normal 2 2 4 14 3" xfId="40436"/>
    <cellStyle name="Normal 2 2 4 14 4" xfId="40437"/>
    <cellStyle name="Normal 2 2 4 14 5" xfId="40438"/>
    <cellStyle name="Normal 2 2 4 14 6" xfId="40439"/>
    <cellStyle name="Normal 2 2 4 14 7" xfId="40440"/>
    <cellStyle name="Normal 2 2 4 14 8" xfId="40441"/>
    <cellStyle name="Normal 2 2 4 14 9" xfId="40442"/>
    <cellStyle name="Normal 2 2 4 15" xfId="40443"/>
    <cellStyle name="Normal 2 2 4 15 10" xfId="40444"/>
    <cellStyle name="Normal 2 2 4 15 11" xfId="40445"/>
    <cellStyle name="Normal 2 2 4 15 12" xfId="40446"/>
    <cellStyle name="Normal 2 2 4 15 13" xfId="40447"/>
    <cellStyle name="Normal 2 2 4 15 14" xfId="40448"/>
    <cellStyle name="Normal 2 2 4 15 15" xfId="40449"/>
    <cellStyle name="Normal 2 2 4 15 16" xfId="40450"/>
    <cellStyle name="Normal 2 2 4 15 17" xfId="40451"/>
    <cellStyle name="Normal 2 2 4 15 18" xfId="40452"/>
    <cellStyle name="Normal 2 2 4 15 19" xfId="40453"/>
    <cellStyle name="Normal 2 2 4 15 2" xfId="40454"/>
    <cellStyle name="Normal 2 2 4 15 20" xfId="40455"/>
    <cellStyle name="Normal 2 2 4 15 21" xfId="40456"/>
    <cellStyle name="Normal 2 2 4 15 22" xfId="40457"/>
    <cellStyle name="Normal 2 2 4 15 3" xfId="40458"/>
    <cellStyle name="Normal 2 2 4 15 4" xfId="40459"/>
    <cellStyle name="Normal 2 2 4 15 5" xfId="40460"/>
    <cellStyle name="Normal 2 2 4 15 6" xfId="40461"/>
    <cellStyle name="Normal 2 2 4 15 7" xfId="40462"/>
    <cellStyle name="Normal 2 2 4 15 8" xfId="40463"/>
    <cellStyle name="Normal 2 2 4 15 9" xfId="40464"/>
    <cellStyle name="Normal 2 2 4 16" xfId="40465"/>
    <cellStyle name="Normal 2 2 4 16 10" xfId="40466"/>
    <cellStyle name="Normal 2 2 4 16 11" xfId="40467"/>
    <cellStyle name="Normal 2 2 4 16 12" xfId="40468"/>
    <cellStyle name="Normal 2 2 4 16 13" xfId="40469"/>
    <cellStyle name="Normal 2 2 4 16 14" xfId="40470"/>
    <cellStyle name="Normal 2 2 4 16 15" xfId="40471"/>
    <cellStyle name="Normal 2 2 4 16 16" xfId="40472"/>
    <cellStyle name="Normal 2 2 4 16 17" xfId="40473"/>
    <cellStyle name="Normal 2 2 4 16 18" xfId="40474"/>
    <cellStyle name="Normal 2 2 4 16 19" xfId="40475"/>
    <cellStyle name="Normal 2 2 4 16 2" xfId="40476"/>
    <cellStyle name="Normal 2 2 4 16 20" xfId="40477"/>
    <cellStyle name="Normal 2 2 4 16 21" xfId="40478"/>
    <cellStyle name="Normal 2 2 4 16 22" xfId="40479"/>
    <cellStyle name="Normal 2 2 4 16 3" xfId="40480"/>
    <cellStyle name="Normal 2 2 4 16 4" xfId="40481"/>
    <cellStyle name="Normal 2 2 4 16 5" xfId="40482"/>
    <cellStyle name="Normal 2 2 4 16 6" xfId="40483"/>
    <cellStyle name="Normal 2 2 4 16 7" xfId="40484"/>
    <cellStyle name="Normal 2 2 4 16 8" xfId="40485"/>
    <cellStyle name="Normal 2 2 4 16 9" xfId="40486"/>
    <cellStyle name="Normal 2 2 4 17" xfId="40487"/>
    <cellStyle name="Normal 2 2 4 17 10" xfId="40488"/>
    <cellStyle name="Normal 2 2 4 17 11" xfId="40489"/>
    <cellStyle name="Normal 2 2 4 17 12" xfId="40490"/>
    <cellStyle name="Normal 2 2 4 17 13" xfId="40491"/>
    <cellStyle name="Normal 2 2 4 17 14" xfId="40492"/>
    <cellStyle name="Normal 2 2 4 17 15" xfId="40493"/>
    <cellStyle name="Normal 2 2 4 17 16" xfId="40494"/>
    <cellStyle name="Normal 2 2 4 17 17" xfId="40495"/>
    <cellStyle name="Normal 2 2 4 17 18" xfId="40496"/>
    <cellStyle name="Normal 2 2 4 17 19" xfId="40497"/>
    <cellStyle name="Normal 2 2 4 17 2" xfId="40498"/>
    <cellStyle name="Normal 2 2 4 17 20" xfId="40499"/>
    <cellStyle name="Normal 2 2 4 17 21" xfId="40500"/>
    <cellStyle name="Normal 2 2 4 17 22" xfId="40501"/>
    <cellStyle name="Normal 2 2 4 17 3" xfId="40502"/>
    <cellStyle name="Normal 2 2 4 17 4" xfId="40503"/>
    <cellStyle name="Normal 2 2 4 17 5" xfId="40504"/>
    <cellStyle name="Normal 2 2 4 17 6" xfId="40505"/>
    <cellStyle name="Normal 2 2 4 17 7" xfId="40506"/>
    <cellStyle name="Normal 2 2 4 17 8" xfId="40507"/>
    <cellStyle name="Normal 2 2 4 17 9" xfId="40508"/>
    <cellStyle name="Normal 2 2 4 18" xfId="40509"/>
    <cellStyle name="Normal 2 2 4 18 10" xfId="40510"/>
    <cellStyle name="Normal 2 2 4 18 11" xfId="40511"/>
    <cellStyle name="Normal 2 2 4 18 12" xfId="40512"/>
    <cellStyle name="Normal 2 2 4 18 13" xfId="40513"/>
    <cellStyle name="Normal 2 2 4 18 14" xfId="40514"/>
    <cellStyle name="Normal 2 2 4 18 15" xfId="40515"/>
    <cellStyle name="Normal 2 2 4 18 16" xfId="40516"/>
    <cellStyle name="Normal 2 2 4 18 17" xfId="40517"/>
    <cellStyle name="Normal 2 2 4 18 18" xfId="40518"/>
    <cellStyle name="Normal 2 2 4 18 19" xfId="40519"/>
    <cellStyle name="Normal 2 2 4 18 2" xfId="40520"/>
    <cellStyle name="Normal 2 2 4 18 20" xfId="40521"/>
    <cellStyle name="Normal 2 2 4 18 21" xfId="40522"/>
    <cellStyle name="Normal 2 2 4 18 22" xfId="40523"/>
    <cellStyle name="Normal 2 2 4 18 3" xfId="40524"/>
    <cellStyle name="Normal 2 2 4 18 4" xfId="40525"/>
    <cellStyle name="Normal 2 2 4 18 5" xfId="40526"/>
    <cellStyle name="Normal 2 2 4 18 6" xfId="40527"/>
    <cellStyle name="Normal 2 2 4 18 7" xfId="40528"/>
    <cellStyle name="Normal 2 2 4 18 8" xfId="40529"/>
    <cellStyle name="Normal 2 2 4 18 9" xfId="40530"/>
    <cellStyle name="Normal 2 2 4 19" xfId="40531"/>
    <cellStyle name="Normal 2 2 4 19 10" xfId="40532"/>
    <cellStyle name="Normal 2 2 4 19 11" xfId="40533"/>
    <cellStyle name="Normal 2 2 4 19 12" xfId="40534"/>
    <cellStyle name="Normal 2 2 4 19 13" xfId="40535"/>
    <cellStyle name="Normal 2 2 4 19 14" xfId="40536"/>
    <cellStyle name="Normal 2 2 4 19 15" xfId="40537"/>
    <cellStyle name="Normal 2 2 4 19 16" xfId="40538"/>
    <cellStyle name="Normal 2 2 4 19 17" xfId="40539"/>
    <cellStyle name="Normal 2 2 4 19 18" xfId="40540"/>
    <cellStyle name="Normal 2 2 4 19 19" xfId="40541"/>
    <cellStyle name="Normal 2 2 4 19 2" xfId="40542"/>
    <cellStyle name="Normal 2 2 4 19 20" xfId="40543"/>
    <cellStyle name="Normal 2 2 4 19 21" xfId="40544"/>
    <cellStyle name="Normal 2 2 4 19 22" xfId="40545"/>
    <cellStyle name="Normal 2 2 4 19 3" xfId="40546"/>
    <cellStyle name="Normal 2 2 4 19 4" xfId="40547"/>
    <cellStyle name="Normal 2 2 4 19 5" xfId="40548"/>
    <cellStyle name="Normal 2 2 4 19 6" xfId="40549"/>
    <cellStyle name="Normal 2 2 4 19 7" xfId="40550"/>
    <cellStyle name="Normal 2 2 4 19 8" xfId="40551"/>
    <cellStyle name="Normal 2 2 4 19 9" xfId="40552"/>
    <cellStyle name="Normal 2 2 4 2" xfId="40553"/>
    <cellStyle name="Normal 2 2 4 2 10" xfId="40554"/>
    <cellStyle name="Normal 2 2 4 2 11" xfId="40555"/>
    <cellStyle name="Normal 2 2 4 2 12" xfId="40556"/>
    <cellStyle name="Normal 2 2 4 2 13" xfId="40557"/>
    <cellStyle name="Normal 2 2 4 2 14" xfId="40558"/>
    <cellStyle name="Normal 2 2 4 2 15" xfId="40559"/>
    <cellStyle name="Normal 2 2 4 2 16" xfId="40560"/>
    <cellStyle name="Normal 2 2 4 2 17" xfId="40561"/>
    <cellStyle name="Normal 2 2 4 2 18" xfId="40562"/>
    <cellStyle name="Normal 2 2 4 2 19" xfId="40563"/>
    <cellStyle name="Normal 2 2 4 2 2" xfId="40564"/>
    <cellStyle name="Normal 2 2 4 2 20" xfId="40565"/>
    <cellStyle name="Normal 2 2 4 2 21" xfId="40566"/>
    <cellStyle name="Normal 2 2 4 2 22" xfId="40567"/>
    <cellStyle name="Normal 2 2 4 2 23" xfId="40568"/>
    <cellStyle name="Normal 2 2 4 2 24" xfId="40569"/>
    <cellStyle name="Normal 2 2 4 2 25" xfId="40570"/>
    <cellStyle name="Normal 2 2 4 2 26" xfId="40571"/>
    <cellStyle name="Normal 2 2 4 2 27" xfId="40572"/>
    <cellStyle name="Normal 2 2 4 2 28" xfId="40573"/>
    <cellStyle name="Normal 2 2 4 2 29" xfId="40574"/>
    <cellStyle name="Normal 2 2 4 2 3" xfId="40575"/>
    <cellStyle name="Normal 2 2 4 2 30" xfId="40576"/>
    <cellStyle name="Normal 2 2 4 2 31" xfId="40577"/>
    <cellStyle name="Normal 2 2 4 2 32" xfId="40578"/>
    <cellStyle name="Normal 2 2 4 2 33" xfId="40579"/>
    <cellStyle name="Normal 2 2 4 2 34" xfId="40580"/>
    <cellStyle name="Normal 2 2 4 2 35" xfId="40581"/>
    <cellStyle name="Normal 2 2 4 2 36" xfId="40582"/>
    <cellStyle name="Normal 2 2 4 2 37" xfId="40583"/>
    <cellStyle name="Normal 2 2 4 2 38" xfId="40584"/>
    <cellStyle name="Normal 2 2 4 2 39" xfId="40585"/>
    <cellStyle name="Normal 2 2 4 2 4" xfId="40586"/>
    <cellStyle name="Normal 2 2 4 2 40" xfId="40587"/>
    <cellStyle name="Normal 2 2 4 2 5" xfId="40588"/>
    <cellStyle name="Normal 2 2 4 2 6" xfId="40589"/>
    <cellStyle name="Normal 2 2 4 2 7" xfId="40590"/>
    <cellStyle name="Normal 2 2 4 2 8" xfId="40591"/>
    <cellStyle name="Normal 2 2 4 2 9" xfId="40592"/>
    <cellStyle name="Normal 2 2 4 20" xfId="40593"/>
    <cellStyle name="Normal 2 2 4 21" xfId="40594"/>
    <cellStyle name="Normal 2 2 4 22" xfId="40595"/>
    <cellStyle name="Normal 2 2 4 23" xfId="40596"/>
    <cellStyle name="Normal 2 2 4 24" xfId="40597"/>
    <cellStyle name="Normal 2 2 4 25" xfId="40598"/>
    <cellStyle name="Normal 2 2 4 26" xfId="40599"/>
    <cellStyle name="Normal 2 2 4 27" xfId="40600"/>
    <cellStyle name="Normal 2 2 4 28" xfId="40601"/>
    <cellStyle name="Normal 2 2 4 29" xfId="40602"/>
    <cellStyle name="Normal 2 2 4 3" xfId="40603"/>
    <cellStyle name="Normal 2 2 4 3 10" xfId="40604"/>
    <cellStyle name="Normal 2 2 4 3 11" xfId="40605"/>
    <cellStyle name="Normal 2 2 4 3 12" xfId="40606"/>
    <cellStyle name="Normal 2 2 4 3 13" xfId="40607"/>
    <cellStyle name="Normal 2 2 4 3 14" xfId="40608"/>
    <cellStyle name="Normal 2 2 4 3 15" xfId="40609"/>
    <cellStyle name="Normal 2 2 4 3 16" xfId="40610"/>
    <cellStyle name="Normal 2 2 4 3 17" xfId="40611"/>
    <cellStyle name="Normal 2 2 4 3 18" xfId="40612"/>
    <cellStyle name="Normal 2 2 4 3 19" xfId="40613"/>
    <cellStyle name="Normal 2 2 4 3 2" xfId="40614"/>
    <cellStyle name="Normal 2 2 4 3 20" xfId="40615"/>
    <cellStyle name="Normal 2 2 4 3 21" xfId="40616"/>
    <cellStyle name="Normal 2 2 4 3 22" xfId="40617"/>
    <cellStyle name="Normal 2 2 4 3 3" xfId="40618"/>
    <cellStyle name="Normal 2 2 4 3 4" xfId="40619"/>
    <cellStyle name="Normal 2 2 4 3 5" xfId="40620"/>
    <cellStyle name="Normal 2 2 4 3 6" xfId="40621"/>
    <cellStyle name="Normal 2 2 4 3 7" xfId="40622"/>
    <cellStyle name="Normal 2 2 4 3 8" xfId="40623"/>
    <cellStyle name="Normal 2 2 4 3 9" xfId="40624"/>
    <cellStyle name="Normal 2 2 4 30" xfId="40625"/>
    <cellStyle name="Normal 2 2 4 31" xfId="40626"/>
    <cellStyle name="Normal 2 2 4 32" xfId="40627"/>
    <cellStyle name="Normal 2 2 4 33" xfId="40628"/>
    <cellStyle name="Normal 2 2 4 34" xfId="40629"/>
    <cellStyle name="Normal 2 2 4 35" xfId="40630"/>
    <cellStyle name="Normal 2 2 4 36" xfId="40631"/>
    <cellStyle name="Normal 2 2 4 37" xfId="40632"/>
    <cellStyle name="Normal 2 2 4 38" xfId="40633"/>
    <cellStyle name="Normal 2 2 4 39" xfId="40634"/>
    <cellStyle name="Normal 2 2 4 4" xfId="40635"/>
    <cellStyle name="Normal 2 2 4 4 10" xfId="40636"/>
    <cellStyle name="Normal 2 2 4 4 11" xfId="40637"/>
    <cellStyle name="Normal 2 2 4 4 12" xfId="40638"/>
    <cellStyle name="Normal 2 2 4 4 13" xfId="40639"/>
    <cellStyle name="Normal 2 2 4 4 14" xfId="40640"/>
    <cellStyle name="Normal 2 2 4 4 15" xfId="40641"/>
    <cellStyle name="Normal 2 2 4 4 16" xfId="40642"/>
    <cellStyle name="Normal 2 2 4 4 17" xfId="40643"/>
    <cellStyle name="Normal 2 2 4 4 18" xfId="40644"/>
    <cellStyle name="Normal 2 2 4 4 19" xfId="40645"/>
    <cellStyle name="Normal 2 2 4 4 2" xfId="40646"/>
    <cellStyle name="Normal 2 2 4 4 20" xfId="40647"/>
    <cellStyle name="Normal 2 2 4 4 21" xfId="40648"/>
    <cellStyle name="Normal 2 2 4 4 22" xfId="40649"/>
    <cellStyle name="Normal 2 2 4 4 3" xfId="40650"/>
    <cellStyle name="Normal 2 2 4 4 4" xfId="40651"/>
    <cellStyle name="Normal 2 2 4 4 5" xfId="40652"/>
    <cellStyle name="Normal 2 2 4 4 6" xfId="40653"/>
    <cellStyle name="Normal 2 2 4 4 7" xfId="40654"/>
    <cellStyle name="Normal 2 2 4 4 8" xfId="40655"/>
    <cellStyle name="Normal 2 2 4 4 9" xfId="40656"/>
    <cellStyle name="Normal 2 2 4 40" xfId="40657"/>
    <cellStyle name="Normal 2 2 4 5" xfId="40658"/>
    <cellStyle name="Normal 2 2 4 5 10" xfId="40659"/>
    <cellStyle name="Normal 2 2 4 5 11" xfId="40660"/>
    <cellStyle name="Normal 2 2 4 5 12" xfId="40661"/>
    <cellStyle name="Normal 2 2 4 5 13" xfId="40662"/>
    <cellStyle name="Normal 2 2 4 5 14" xfId="40663"/>
    <cellStyle name="Normal 2 2 4 5 15" xfId="40664"/>
    <cellStyle name="Normal 2 2 4 5 16" xfId="40665"/>
    <cellStyle name="Normal 2 2 4 5 17" xfId="40666"/>
    <cellStyle name="Normal 2 2 4 5 18" xfId="40667"/>
    <cellStyle name="Normal 2 2 4 5 19" xfId="40668"/>
    <cellStyle name="Normal 2 2 4 5 2" xfId="40669"/>
    <cellStyle name="Normal 2 2 4 5 20" xfId="40670"/>
    <cellStyle name="Normal 2 2 4 5 21" xfId="40671"/>
    <cellStyle name="Normal 2 2 4 5 22" xfId="40672"/>
    <cellStyle name="Normal 2 2 4 5 3" xfId="40673"/>
    <cellStyle name="Normal 2 2 4 5 4" xfId="40674"/>
    <cellStyle name="Normal 2 2 4 5 5" xfId="40675"/>
    <cellStyle name="Normal 2 2 4 5 6" xfId="40676"/>
    <cellStyle name="Normal 2 2 4 5 7" xfId="40677"/>
    <cellStyle name="Normal 2 2 4 5 8" xfId="40678"/>
    <cellStyle name="Normal 2 2 4 5 9" xfId="40679"/>
    <cellStyle name="Normal 2 2 4 6" xfId="40680"/>
    <cellStyle name="Normal 2 2 4 6 10" xfId="40681"/>
    <cellStyle name="Normal 2 2 4 6 11" xfId="40682"/>
    <cellStyle name="Normal 2 2 4 6 12" xfId="40683"/>
    <cellStyle name="Normal 2 2 4 6 13" xfId="40684"/>
    <cellStyle name="Normal 2 2 4 6 14" xfId="40685"/>
    <cellStyle name="Normal 2 2 4 6 15" xfId="40686"/>
    <cellStyle name="Normal 2 2 4 6 16" xfId="40687"/>
    <cellStyle name="Normal 2 2 4 6 17" xfId="40688"/>
    <cellStyle name="Normal 2 2 4 6 18" xfId="40689"/>
    <cellStyle name="Normal 2 2 4 6 19" xfId="40690"/>
    <cellStyle name="Normal 2 2 4 6 2" xfId="40691"/>
    <cellStyle name="Normal 2 2 4 6 20" xfId="40692"/>
    <cellStyle name="Normal 2 2 4 6 21" xfId="40693"/>
    <cellStyle name="Normal 2 2 4 6 22" xfId="40694"/>
    <cellStyle name="Normal 2 2 4 6 3" xfId="40695"/>
    <cellStyle name="Normal 2 2 4 6 4" xfId="40696"/>
    <cellStyle name="Normal 2 2 4 6 5" xfId="40697"/>
    <cellStyle name="Normal 2 2 4 6 6" xfId="40698"/>
    <cellStyle name="Normal 2 2 4 6 7" xfId="40699"/>
    <cellStyle name="Normal 2 2 4 6 8" xfId="40700"/>
    <cellStyle name="Normal 2 2 4 6 9" xfId="40701"/>
    <cellStyle name="Normal 2 2 4 7" xfId="40702"/>
    <cellStyle name="Normal 2 2 4 7 10" xfId="40703"/>
    <cellStyle name="Normal 2 2 4 7 11" xfId="40704"/>
    <cellStyle name="Normal 2 2 4 7 12" xfId="40705"/>
    <cellStyle name="Normal 2 2 4 7 13" xfId="40706"/>
    <cellStyle name="Normal 2 2 4 7 14" xfId="40707"/>
    <cellStyle name="Normal 2 2 4 7 15" xfId="40708"/>
    <cellStyle name="Normal 2 2 4 7 16" xfId="40709"/>
    <cellStyle name="Normal 2 2 4 7 17" xfId="40710"/>
    <cellStyle name="Normal 2 2 4 7 18" xfId="40711"/>
    <cellStyle name="Normal 2 2 4 7 19" xfId="40712"/>
    <cellStyle name="Normal 2 2 4 7 2" xfId="40713"/>
    <cellStyle name="Normal 2 2 4 7 20" xfId="40714"/>
    <cellStyle name="Normal 2 2 4 7 21" xfId="40715"/>
    <cellStyle name="Normal 2 2 4 7 22" xfId="40716"/>
    <cellStyle name="Normal 2 2 4 7 3" xfId="40717"/>
    <cellStyle name="Normal 2 2 4 7 4" xfId="40718"/>
    <cellStyle name="Normal 2 2 4 7 5" xfId="40719"/>
    <cellStyle name="Normal 2 2 4 7 6" xfId="40720"/>
    <cellStyle name="Normal 2 2 4 7 7" xfId="40721"/>
    <cellStyle name="Normal 2 2 4 7 8" xfId="40722"/>
    <cellStyle name="Normal 2 2 4 7 9" xfId="40723"/>
    <cellStyle name="Normal 2 2 4 8" xfId="40724"/>
    <cellStyle name="Normal 2 2 4 8 10" xfId="40725"/>
    <cellStyle name="Normal 2 2 4 8 11" xfId="40726"/>
    <cellStyle name="Normal 2 2 4 8 12" xfId="40727"/>
    <cellStyle name="Normal 2 2 4 8 13" xfId="40728"/>
    <cellStyle name="Normal 2 2 4 8 14" xfId="40729"/>
    <cellStyle name="Normal 2 2 4 8 15" xfId="40730"/>
    <cellStyle name="Normal 2 2 4 8 16" xfId="40731"/>
    <cellStyle name="Normal 2 2 4 8 17" xfId="40732"/>
    <cellStyle name="Normal 2 2 4 8 18" xfId="40733"/>
    <cellStyle name="Normal 2 2 4 8 19" xfId="40734"/>
    <cellStyle name="Normal 2 2 4 8 2" xfId="40735"/>
    <cellStyle name="Normal 2 2 4 8 20" xfId="40736"/>
    <cellStyle name="Normal 2 2 4 8 21" xfId="40737"/>
    <cellStyle name="Normal 2 2 4 8 22" xfId="40738"/>
    <cellStyle name="Normal 2 2 4 8 3" xfId="40739"/>
    <cellStyle name="Normal 2 2 4 8 4" xfId="40740"/>
    <cellStyle name="Normal 2 2 4 8 5" xfId="40741"/>
    <cellStyle name="Normal 2 2 4 8 6" xfId="40742"/>
    <cellStyle name="Normal 2 2 4 8 7" xfId="40743"/>
    <cellStyle name="Normal 2 2 4 8 8" xfId="40744"/>
    <cellStyle name="Normal 2 2 4 8 9" xfId="40745"/>
    <cellStyle name="Normal 2 2 4 9" xfId="40746"/>
    <cellStyle name="Normal 2 2 4 9 10" xfId="40747"/>
    <cellStyle name="Normal 2 2 4 9 11" xfId="40748"/>
    <cellStyle name="Normal 2 2 4 9 12" xfId="40749"/>
    <cellStyle name="Normal 2 2 4 9 13" xfId="40750"/>
    <cellStyle name="Normal 2 2 4 9 14" xfId="40751"/>
    <cellStyle name="Normal 2 2 4 9 15" xfId="40752"/>
    <cellStyle name="Normal 2 2 4 9 16" xfId="40753"/>
    <cellStyle name="Normal 2 2 4 9 17" xfId="40754"/>
    <cellStyle name="Normal 2 2 4 9 18" xfId="40755"/>
    <cellStyle name="Normal 2 2 4 9 19" xfId="40756"/>
    <cellStyle name="Normal 2 2 4 9 2" xfId="40757"/>
    <cellStyle name="Normal 2 2 4 9 20" xfId="40758"/>
    <cellStyle name="Normal 2 2 4 9 21" xfId="40759"/>
    <cellStyle name="Normal 2 2 4 9 22" xfId="40760"/>
    <cellStyle name="Normal 2 2 4 9 3" xfId="40761"/>
    <cellStyle name="Normal 2 2 4 9 4" xfId="40762"/>
    <cellStyle name="Normal 2 2 4 9 5" xfId="40763"/>
    <cellStyle name="Normal 2 2 4 9 6" xfId="40764"/>
    <cellStyle name="Normal 2 2 4 9 7" xfId="40765"/>
    <cellStyle name="Normal 2 2 4 9 8" xfId="40766"/>
    <cellStyle name="Normal 2 2 4 9 9" xfId="40767"/>
    <cellStyle name="Normal 2 2 40" xfId="40768"/>
    <cellStyle name="Normal 2 2 41" xfId="40769"/>
    <cellStyle name="Normal 2 2 41 10" xfId="40770"/>
    <cellStyle name="Normal 2 2 41 11" xfId="40771"/>
    <cellStyle name="Normal 2 2 41 12" xfId="40772"/>
    <cellStyle name="Normal 2 2 41 13" xfId="40773"/>
    <cellStyle name="Normal 2 2 41 14" xfId="40774"/>
    <cellStyle name="Normal 2 2 41 15" xfId="40775"/>
    <cellStyle name="Normal 2 2 41 16" xfId="40776"/>
    <cellStyle name="Normal 2 2 41 17" xfId="40777"/>
    <cellStyle name="Normal 2 2 41 18" xfId="40778"/>
    <cellStyle name="Normal 2 2 41 19" xfId="40779"/>
    <cellStyle name="Normal 2 2 41 2" xfId="40780"/>
    <cellStyle name="Normal 2 2 41 20" xfId="40781"/>
    <cellStyle name="Normal 2 2 41 21" xfId="40782"/>
    <cellStyle name="Normal 2 2 41 22" xfId="40783"/>
    <cellStyle name="Normal 2 2 41 23" xfId="40784"/>
    <cellStyle name="Normal 2 2 41 3" xfId="40785"/>
    <cellStyle name="Normal 2 2 41 4" xfId="40786"/>
    <cellStyle name="Normal 2 2 41 5" xfId="40787"/>
    <cellStyle name="Normal 2 2 41 6" xfId="40788"/>
    <cellStyle name="Normal 2 2 41 7" xfId="40789"/>
    <cellStyle name="Normal 2 2 41 8" xfId="40790"/>
    <cellStyle name="Normal 2 2 41 9" xfId="40791"/>
    <cellStyle name="Normal 2 2 42" xfId="40792"/>
    <cellStyle name="Normal 2 2 43" xfId="40793"/>
    <cellStyle name="Normal 2 2 44" xfId="40794"/>
    <cellStyle name="Normal 2 2 45" xfId="40795"/>
    <cellStyle name="Normal 2 2 46" xfId="40796"/>
    <cellStyle name="Normal 2 2 47" xfId="40797"/>
    <cellStyle name="Normal 2 2 48" xfId="40798"/>
    <cellStyle name="Normal 2 2 49" xfId="40799"/>
    <cellStyle name="Normal 2 2 5" xfId="40800"/>
    <cellStyle name="Normal 2 2 5 10" xfId="40801"/>
    <cellStyle name="Normal 2 2 5 11" xfId="40802"/>
    <cellStyle name="Normal 2 2 5 12" xfId="40803"/>
    <cellStyle name="Normal 2 2 5 13" xfId="40804"/>
    <cellStyle name="Normal 2 2 5 14" xfId="40805"/>
    <cellStyle name="Normal 2 2 5 15" xfId="40806"/>
    <cellStyle name="Normal 2 2 5 16" xfId="40807"/>
    <cellStyle name="Normal 2 2 5 17" xfId="40808"/>
    <cellStyle name="Normal 2 2 5 18" xfId="40809"/>
    <cellStyle name="Normal 2 2 5 19" xfId="40810"/>
    <cellStyle name="Normal 2 2 5 2" xfId="40811"/>
    <cellStyle name="Normal 2 2 5 20" xfId="40812"/>
    <cellStyle name="Normal 2 2 5 21" xfId="40813"/>
    <cellStyle name="Normal 2 2 5 22" xfId="40814"/>
    <cellStyle name="Normal 2 2 5 3" xfId="40815"/>
    <cellStyle name="Normal 2 2 5 4" xfId="40816"/>
    <cellStyle name="Normal 2 2 5 5" xfId="40817"/>
    <cellStyle name="Normal 2 2 5 6" xfId="40818"/>
    <cellStyle name="Normal 2 2 5 7" xfId="40819"/>
    <cellStyle name="Normal 2 2 5 8" xfId="40820"/>
    <cellStyle name="Normal 2 2 5 9" xfId="40821"/>
    <cellStyle name="Normal 2 2 50" xfId="40822"/>
    <cellStyle name="Normal 2 2 51" xfId="40823"/>
    <cellStyle name="Normal 2 2 51 10" xfId="40824"/>
    <cellStyle name="Normal 2 2 51 11" xfId="40825"/>
    <cellStyle name="Normal 2 2 51 12" xfId="40826"/>
    <cellStyle name="Normal 2 2 51 13" xfId="40827"/>
    <cellStyle name="Normal 2 2 51 14" xfId="40828"/>
    <cellStyle name="Normal 2 2 51 15" xfId="40829"/>
    <cellStyle name="Normal 2 2 51 16" xfId="40830"/>
    <cellStyle name="Normal 2 2 51 17" xfId="40831"/>
    <cellStyle name="Normal 2 2 51 18" xfId="40832"/>
    <cellStyle name="Normal 2 2 51 19" xfId="40833"/>
    <cellStyle name="Normal 2 2 51 2" xfId="40834"/>
    <cellStyle name="Normal 2 2 51 2 2" xfId="40835"/>
    <cellStyle name="Normal 2 2 51 2 2 10" xfId="40836"/>
    <cellStyle name="Normal 2 2 51 2 2 11" xfId="40837"/>
    <cellStyle name="Normal 2 2 51 2 2 12" xfId="40838"/>
    <cellStyle name="Normal 2 2 51 2 2 13" xfId="40839"/>
    <cellStyle name="Normal 2 2 51 2 2 14" xfId="40840"/>
    <cellStyle name="Normal 2 2 51 2 2 15" xfId="40841"/>
    <cellStyle name="Normal 2 2 51 2 2 16" xfId="40842"/>
    <cellStyle name="Normal 2 2 51 2 2 17" xfId="40843"/>
    <cellStyle name="Normal 2 2 51 2 2 18" xfId="40844"/>
    <cellStyle name="Normal 2 2 51 2 2 19" xfId="40845"/>
    <cellStyle name="Normal 2 2 51 2 2 2" xfId="40846"/>
    <cellStyle name="Normal 2 2 51 2 2 2 2" xfId="40847"/>
    <cellStyle name="Normal 2 2 51 2 2 20" xfId="40848"/>
    <cellStyle name="Normal 2 2 51 2 2 21" xfId="40849"/>
    <cellStyle name="Normal 2 2 51 2 2 22" xfId="40850"/>
    <cellStyle name="Normal 2 2 51 2 2 23" xfId="40851"/>
    <cellStyle name="Normal 2 2 51 2 2 24" xfId="40852"/>
    <cellStyle name="Normal 2 2 51 2 2 3" xfId="40853"/>
    <cellStyle name="Normal 2 2 51 2 2 4" xfId="40854"/>
    <cellStyle name="Normal 2 2 51 2 2 5" xfId="40855"/>
    <cellStyle name="Normal 2 2 51 2 2 6" xfId="40856"/>
    <cellStyle name="Normal 2 2 51 2 2 7" xfId="40857"/>
    <cellStyle name="Normal 2 2 51 2 2 8" xfId="40858"/>
    <cellStyle name="Normal 2 2 51 2 2 9" xfId="40859"/>
    <cellStyle name="Normal 2 2 51 2 3" xfId="40860"/>
    <cellStyle name="Normal 2 2 51 2 3 10" xfId="40861"/>
    <cellStyle name="Normal 2 2 51 2 3 11" xfId="40862"/>
    <cellStyle name="Normal 2 2 51 2 3 12" xfId="40863"/>
    <cellStyle name="Normal 2 2 51 2 3 13" xfId="40864"/>
    <cellStyle name="Normal 2 2 51 2 3 14" xfId="40865"/>
    <cellStyle name="Normal 2 2 51 2 3 15" xfId="40866"/>
    <cellStyle name="Normal 2 2 51 2 3 16" xfId="40867"/>
    <cellStyle name="Normal 2 2 51 2 3 17" xfId="40868"/>
    <cellStyle name="Normal 2 2 51 2 3 18" xfId="40869"/>
    <cellStyle name="Normal 2 2 51 2 3 19" xfId="40870"/>
    <cellStyle name="Normal 2 2 51 2 3 2" xfId="40871"/>
    <cellStyle name="Normal 2 2 51 2 3 20" xfId="40872"/>
    <cellStyle name="Normal 2 2 51 2 3 21" xfId="40873"/>
    <cellStyle name="Normal 2 2 51 2 3 22" xfId="40874"/>
    <cellStyle name="Normal 2 2 51 2 3 3" xfId="40875"/>
    <cellStyle name="Normal 2 2 51 2 3 4" xfId="40876"/>
    <cellStyle name="Normal 2 2 51 2 3 5" xfId="40877"/>
    <cellStyle name="Normal 2 2 51 2 3 6" xfId="40878"/>
    <cellStyle name="Normal 2 2 51 2 3 7" xfId="40879"/>
    <cellStyle name="Normal 2 2 51 2 3 8" xfId="40880"/>
    <cellStyle name="Normal 2 2 51 2 3 9" xfId="40881"/>
    <cellStyle name="Normal 2 2 51 20" xfId="40882"/>
    <cellStyle name="Normal 2 2 51 21" xfId="40883"/>
    <cellStyle name="Normal 2 2 51 22" xfId="40884"/>
    <cellStyle name="Normal 2 2 51 23" xfId="40885"/>
    <cellStyle name="Normal 2 2 51 24" xfId="40886"/>
    <cellStyle name="Normal 2 2 51 25" xfId="40887"/>
    <cellStyle name="Normal 2 2 51 3" xfId="40888"/>
    <cellStyle name="Normal 2 2 51 3 2" xfId="40889"/>
    <cellStyle name="Normal 2 2 51 4" xfId="40890"/>
    <cellStyle name="Normal 2 2 51 5" xfId="40891"/>
    <cellStyle name="Normal 2 2 51 6" xfId="40892"/>
    <cellStyle name="Normal 2 2 51 7" xfId="40893"/>
    <cellStyle name="Normal 2 2 51 8" xfId="40894"/>
    <cellStyle name="Normal 2 2 51 9" xfId="40895"/>
    <cellStyle name="Normal 2 2 52" xfId="40896"/>
    <cellStyle name="Normal 2 2 53" xfId="40897"/>
    <cellStyle name="Normal 2 2 54" xfId="40898"/>
    <cellStyle name="Normal 2 2 55" xfId="40899"/>
    <cellStyle name="Normal 2 2 56" xfId="40900"/>
    <cellStyle name="Normal 2 2 57" xfId="40901"/>
    <cellStyle name="Normal 2 2 58" xfId="40902"/>
    <cellStyle name="Normal 2 2 59" xfId="40903"/>
    <cellStyle name="Normal 2 2 6" xfId="40904"/>
    <cellStyle name="Normal 2 2 6 10" xfId="40905"/>
    <cellStyle name="Normal 2 2 6 11" xfId="40906"/>
    <cellStyle name="Normal 2 2 6 12" xfId="40907"/>
    <cellStyle name="Normal 2 2 6 13" xfId="40908"/>
    <cellStyle name="Normal 2 2 6 14" xfId="40909"/>
    <cellStyle name="Normal 2 2 6 15" xfId="40910"/>
    <cellStyle name="Normal 2 2 6 16" xfId="40911"/>
    <cellStyle name="Normal 2 2 6 17" xfId="40912"/>
    <cellStyle name="Normal 2 2 6 18" xfId="40913"/>
    <cellStyle name="Normal 2 2 6 19" xfId="40914"/>
    <cellStyle name="Normal 2 2 6 2" xfId="40915"/>
    <cellStyle name="Normal 2 2 6 20" xfId="40916"/>
    <cellStyle name="Normal 2 2 6 21" xfId="40917"/>
    <cellStyle name="Normal 2 2 6 22" xfId="40918"/>
    <cellStyle name="Normal 2 2 6 3" xfId="40919"/>
    <cellStyle name="Normal 2 2 6 4" xfId="40920"/>
    <cellStyle name="Normal 2 2 6 5" xfId="40921"/>
    <cellStyle name="Normal 2 2 6 6" xfId="40922"/>
    <cellStyle name="Normal 2 2 6 7" xfId="40923"/>
    <cellStyle name="Normal 2 2 6 8" xfId="40924"/>
    <cellStyle name="Normal 2 2 6 9" xfId="40925"/>
    <cellStyle name="Normal 2 2 60" xfId="40926"/>
    <cellStyle name="Normal 2 2 61" xfId="40927"/>
    <cellStyle name="Normal 2 2 62" xfId="40928"/>
    <cellStyle name="Normal 2 2 63" xfId="40929"/>
    <cellStyle name="Normal 2 2 64" xfId="40930"/>
    <cellStyle name="Normal 2 2 65" xfId="40931"/>
    <cellStyle name="Normal 2 2 66" xfId="40932"/>
    <cellStyle name="Normal 2 2 67" xfId="40933"/>
    <cellStyle name="Normal 2 2 68" xfId="40934"/>
    <cellStyle name="Normal 2 2 69" xfId="40935"/>
    <cellStyle name="Normal 2 2 7" xfId="40936"/>
    <cellStyle name="Normal 2 2 7 10" xfId="40937"/>
    <cellStyle name="Normal 2 2 7 11" xfId="40938"/>
    <cellStyle name="Normal 2 2 7 12" xfId="40939"/>
    <cellStyle name="Normal 2 2 7 13" xfId="40940"/>
    <cellStyle name="Normal 2 2 7 14" xfId="40941"/>
    <cellStyle name="Normal 2 2 7 15" xfId="40942"/>
    <cellStyle name="Normal 2 2 7 16" xfId="40943"/>
    <cellStyle name="Normal 2 2 7 17" xfId="40944"/>
    <cellStyle name="Normal 2 2 7 18" xfId="40945"/>
    <cellStyle name="Normal 2 2 7 19" xfId="40946"/>
    <cellStyle name="Normal 2 2 7 2" xfId="40947"/>
    <cellStyle name="Normal 2 2 7 20" xfId="40948"/>
    <cellStyle name="Normal 2 2 7 21" xfId="40949"/>
    <cellStyle name="Normal 2 2 7 22" xfId="40950"/>
    <cellStyle name="Normal 2 2 7 3" xfId="40951"/>
    <cellStyle name="Normal 2 2 7 4" xfId="40952"/>
    <cellStyle name="Normal 2 2 7 5" xfId="40953"/>
    <cellStyle name="Normal 2 2 7 6" xfId="40954"/>
    <cellStyle name="Normal 2 2 7 7" xfId="40955"/>
    <cellStyle name="Normal 2 2 7 8" xfId="40956"/>
    <cellStyle name="Normal 2 2 7 9" xfId="40957"/>
    <cellStyle name="Normal 2 2 70" xfId="40958"/>
    <cellStyle name="Normal 2 2 71" xfId="40959"/>
    <cellStyle name="Normal 2 2 72" xfId="40960"/>
    <cellStyle name="Normal 2 2 73" xfId="40961"/>
    <cellStyle name="Normal 2 2 74" xfId="40962"/>
    <cellStyle name="Normal 2 2 75" xfId="40963"/>
    <cellStyle name="Normal 2 2 76" xfId="40964"/>
    <cellStyle name="Normal 2 2 77" xfId="40965"/>
    <cellStyle name="Normal 2 2 78" xfId="40966"/>
    <cellStyle name="Normal 2 2 79" xfId="40967"/>
    <cellStyle name="Normal 2 2 8" xfId="40968"/>
    <cellStyle name="Normal 2 2 8 10" xfId="40969"/>
    <cellStyle name="Normal 2 2 8 11" xfId="40970"/>
    <cellStyle name="Normal 2 2 8 12" xfId="40971"/>
    <cellStyle name="Normal 2 2 8 13" xfId="40972"/>
    <cellStyle name="Normal 2 2 8 14" xfId="40973"/>
    <cellStyle name="Normal 2 2 8 15" xfId="40974"/>
    <cellStyle name="Normal 2 2 8 16" xfId="40975"/>
    <cellStyle name="Normal 2 2 8 17" xfId="40976"/>
    <cellStyle name="Normal 2 2 8 18" xfId="40977"/>
    <cellStyle name="Normal 2 2 8 19" xfId="40978"/>
    <cellStyle name="Normal 2 2 8 2" xfId="40979"/>
    <cellStyle name="Normal 2 2 8 2 10" xfId="40980"/>
    <cellStyle name="Normal 2 2 8 2 11" xfId="40981"/>
    <cellStyle name="Normal 2 2 8 2 12" xfId="40982"/>
    <cellStyle name="Normal 2 2 8 2 13" xfId="40983"/>
    <cellStyle name="Normal 2 2 8 2 14" xfId="40984"/>
    <cellStyle name="Normal 2 2 8 2 15" xfId="40985"/>
    <cellStyle name="Normal 2 2 8 2 16" xfId="40986"/>
    <cellStyle name="Normal 2 2 8 2 17" xfId="40987"/>
    <cellStyle name="Normal 2 2 8 2 18" xfId="40988"/>
    <cellStyle name="Normal 2 2 8 2 19" xfId="40989"/>
    <cellStyle name="Normal 2 2 8 2 2" xfId="40990"/>
    <cellStyle name="Normal 2 2 8 2 20" xfId="40991"/>
    <cellStyle name="Normal 2 2 8 2 21" xfId="40992"/>
    <cellStyle name="Normal 2 2 8 2 22" xfId="40993"/>
    <cellStyle name="Normal 2 2 8 2 23" xfId="40994"/>
    <cellStyle name="Normal 2 2 8 2 24" xfId="40995"/>
    <cellStyle name="Normal 2 2 8 2 25" xfId="40996"/>
    <cellStyle name="Normal 2 2 8 2 26" xfId="40997"/>
    <cellStyle name="Normal 2 2 8 2 27" xfId="40998"/>
    <cellStyle name="Normal 2 2 8 2 28" xfId="40999"/>
    <cellStyle name="Normal 2 2 8 2 29" xfId="41000"/>
    <cellStyle name="Normal 2 2 8 2 3" xfId="41001"/>
    <cellStyle name="Normal 2 2 8 2 30" xfId="41002"/>
    <cellStyle name="Normal 2 2 8 2 31" xfId="41003"/>
    <cellStyle name="Normal 2 2 8 2 32" xfId="41004"/>
    <cellStyle name="Normal 2 2 8 2 33" xfId="41005"/>
    <cellStyle name="Normal 2 2 8 2 34" xfId="41006"/>
    <cellStyle name="Normal 2 2 8 2 35" xfId="41007"/>
    <cellStyle name="Normal 2 2 8 2 36" xfId="41008"/>
    <cellStyle name="Normal 2 2 8 2 37" xfId="41009"/>
    <cellStyle name="Normal 2 2 8 2 4" xfId="41010"/>
    <cellStyle name="Normal 2 2 8 2 5" xfId="41011"/>
    <cellStyle name="Normal 2 2 8 2 6" xfId="41012"/>
    <cellStyle name="Normal 2 2 8 2 7" xfId="41013"/>
    <cellStyle name="Normal 2 2 8 2 8" xfId="41014"/>
    <cellStyle name="Normal 2 2 8 2 9" xfId="41015"/>
    <cellStyle name="Normal 2 2 8 20" xfId="41016"/>
    <cellStyle name="Normal 2 2 8 21" xfId="41017"/>
    <cellStyle name="Normal 2 2 8 22" xfId="41018"/>
    <cellStyle name="Normal 2 2 8 23" xfId="41019"/>
    <cellStyle name="Normal 2 2 8 24" xfId="41020"/>
    <cellStyle name="Normal 2 2 8 25" xfId="41021"/>
    <cellStyle name="Normal 2 2 8 26" xfId="41022"/>
    <cellStyle name="Normal 2 2 8 27" xfId="41023"/>
    <cellStyle name="Normal 2 2 8 28" xfId="41024"/>
    <cellStyle name="Normal 2 2 8 29" xfId="41025"/>
    <cellStyle name="Normal 2 2 8 3" xfId="41026"/>
    <cellStyle name="Normal 2 2 8 30" xfId="41027"/>
    <cellStyle name="Normal 2 2 8 31" xfId="41028"/>
    <cellStyle name="Normal 2 2 8 32" xfId="41029"/>
    <cellStyle name="Normal 2 2 8 33" xfId="41030"/>
    <cellStyle name="Normal 2 2 8 34" xfId="41031"/>
    <cellStyle name="Normal 2 2 8 35" xfId="41032"/>
    <cellStyle name="Normal 2 2 8 36" xfId="41033"/>
    <cellStyle name="Normal 2 2 8 37" xfId="41034"/>
    <cellStyle name="Normal 2 2 8 4" xfId="41035"/>
    <cellStyle name="Normal 2 2 8 5" xfId="41036"/>
    <cellStyle name="Normal 2 2 8 6" xfId="41037"/>
    <cellStyle name="Normal 2 2 8 7" xfId="41038"/>
    <cellStyle name="Normal 2 2 8 8" xfId="41039"/>
    <cellStyle name="Normal 2 2 8 9" xfId="41040"/>
    <cellStyle name="Normal 2 2 80" xfId="41041"/>
    <cellStyle name="Normal 2 2 81" xfId="41042"/>
    <cellStyle name="Normal 2 2 82" xfId="41043"/>
    <cellStyle name="Normal 2 2 83" xfId="41044"/>
    <cellStyle name="Normal 2 2 84" xfId="41045"/>
    <cellStyle name="Normal 2 2 85" xfId="41046"/>
    <cellStyle name="Normal 2 2 86" xfId="41047"/>
    <cellStyle name="Normal 2 2 87" xfId="41048"/>
    <cellStyle name="Normal 2 2 88" xfId="41049"/>
    <cellStyle name="Normal 2 2 89" xfId="41050"/>
    <cellStyle name="Normal 2 2 9" xfId="41051"/>
    <cellStyle name="Normal 2 2 9 10" xfId="41052"/>
    <cellStyle name="Normal 2 2 9 11" xfId="41053"/>
    <cellStyle name="Normal 2 2 9 12" xfId="41054"/>
    <cellStyle name="Normal 2 2 9 13" xfId="41055"/>
    <cellStyle name="Normal 2 2 9 14" xfId="41056"/>
    <cellStyle name="Normal 2 2 9 15" xfId="41057"/>
    <cellStyle name="Normal 2 2 9 16" xfId="41058"/>
    <cellStyle name="Normal 2 2 9 17" xfId="41059"/>
    <cellStyle name="Normal 2 2 9 18" xfId="41060"/>
    <cellStyle name="Normal 2 2 9 19" xfId="41061"/>
    <cellStyle name="Normal 2 2 9 2" xfId="41062"/>
    <cellStyle name="Normal 2 2 9 20" xfId="41063"/>
    <cellStyle name="Normal 2 2 9 21" xfId="41064"/>
    <cellStyle name="Normal 2 2 9 22" xfId="41065"/>
    <cellStyle name="Normal 2 2 9 3" xfId="41066"/>
    <cellStyle name="Normal 2 2 9 4" xfId="41067"/>
    <cellStyle name="Normal 2 2 9 5" xfId="41068"/>
    <cellStyle name="Normal 2 2 9 6" xfId="41069"/>
    <cellStyle name="Normal 2 2 9 7" xfId="41070"/>
    <cellStyle name="Normal 2 2 9 8" xfId="41071"/>
    <cellStyle name="Normal 2 2 9 9" xfId="41072"/>
    <cellStyle name="Normal 2 2 90" xfId="41073"/>
    <cellStyle name="Normal 2 2 90 10" xfId="41074"/>
    <cellStyle name="Normal 2 2 90 11" xfId="41075"/>
    <cellStyle name="Normal 2 2 90 12" xfId="41076"/>
    <cellStyle name="Normal 2 2 90 13" xfId="41077"/>
    <cellStyle name="Normal 2 2 90 14" xfId="41078"/>
    <cellStyle name="Normal 2 2 90 15" xfId="41079"/>
    <cellStyle name="Normal 2 2 90 16" xfId="41080"/>
    <cellStyle name="Normal 2 2 90 17" xfId="41081"/>
    <cellStyle name="Normal 2 2 90 18" xfId="41082"/>
    <cellStyle name="Normal 2 2 90 19" xfId="41083"/>
    <cellStyle name="Normal 2 2 90 2" xfId="41084"/>
    <cellStyle name="Normal 2 2 90 2 2" xfId="41085"/>
    <cellStyle name="Normal 2 2 90 20" xfId="41086"/>
    <cellStyle name="Normal 2 2 90 21" xfId="41087"/>
    <cellStyle name="Normal 2 2 90 22" xfId="41088"/>
    <cellStyle name="Normal 2 2 90 23" xfId="41089"/>
    <cellStyle name="Normal 2 2 90 24" xfId="41090"/>
    <cellStyle name="Normal 2 2 90 3" xfId="41091"/>
    <cellStyle name="Normal 2 2 90 4" xfId="41092"/>
    <cellStyle name="Normal 2 2 90 5" xfId="41093"/>
    <cellStyle name="Normal 2 2 90 6" xfId="41094"/>
    <cellStyle name="Normal 2 2 90 7" xfId="41095"/>
    <cellStyle name="Normal 2 2 90 8" xfId="41096"/>
    <cellStyle name="Normal 2 2 90 9" xfId="41097"/>
    <cellStyle name="Normal 2 2 91" xfId="41098"/>
    <cellStyle name="Normal 2 2 91 10" xfId="41099"/>
    <cellStyle name="Normal 2 2 91 11" xfId="41100"/>
    <cellStyle name="Normal 2 2 91 12" xfId="41101"/>
    <cellStyle name="Normal 2 2 91 13" xfId="41102"/>
    <cellStyle name="Normal 2 2 91 14" xfId="41103"/>
    <cellStyle name="Normal 2 2 91 15" xfId="41104"/>
    <cellStyle name="Normal 2 2 91 16" xfId="41105"/>
    <cellStyle name="Normal 2 2 91 17" xfId="41106"/>
    <cellStyle name="Normal 2 2 91 18" xfId="41107"/>
    <cellStyle name="Normal 2 2 91 19" xfId="41108"/>
    <cellStyle name="Normal 2 2 91 2" xfId="41109"/>
    <cellStyle name="Normal 2 2 91 20" xfId="41110"/>
    <cellStyle name="Normal 2 2 91 21" xfId="41111"/>
    <cellStyle name="Normal 2 2 91 22" xfId="41112"/>
    <cellStyle name="Normal 2 2 91 3" xfId="41113"/>
    <cellStyle name="Normal 2 2 91 4" xfId="41114"/>
    <cellStyle name="Normal 2 2 91 5" xfId="41115"/>
    <cellStyle name="Normal 2 2 91 6" xfId="41116"/>
    <cellStyle name="Normal 2 2 91 7" xfId="41117"/>
    <cellStyle name="Normal 2 2 91 8" xfId="41118"/>
    <cellStyle name="Normal 2 2 91 9" xfId="41119"/>
    <cellStyle name="Normal 2 2 92" xfId="41120"/>
    <cellStyle name="Normal 2 2 93" xfId="41121"/>
    <cellStyle name="Normal 2 2 94" xfId="41122"/>
    <cellStyle name="Normal 2 2 95" xfId="41123"/>
    <cellStyle name="Normal 2 2 96" xfId="41124"/>
    <cellStyle name="Normal 2 2 97" xfId="41125"/>
    <cellStyle name="Normal 2 2 98" xfId="41126"/>
    <cellStyle name="Normal 2 2 99" xfId="41127"/>
    <cellStyle name="Normal 2 20" xfId="41128"/>
    <cellStyle name="Normal 2 20 10" xfId="41129"/>
    <cellStyle name="Normal 2 20 11" xfId="41130"/>
    <cellStyle name="Normal 2 20 12" xfId="41131"/>
    <cellStyle name="Normal 2 20 13" xfId="41132"/>
    <cellStyle name="Normal 2 20 14" xfId="41133"/>
    <cellStyle name="Normal 2 20 15" xfId="41134"/>
    <cellStyle name="Normal 2 20 16" xfId="41135"/>
    <cellStyle name="Normal 2 20 17" xfId="41136"/>
    <cellStyle name="Normal 2 20 18" xfId="41137"/>
    <cellStyle name="Normal 2 20 19" xfId="41138"/>
    <cellStyle name="Normal 2 20 2" xfId="41139"/>
    <cellStyle name="Normal 2 20 20" xfId="41140"/>
    <cellStyle name="Normal 2 20 21" xfId="41141"/>
    <cellStyle name="Normal 2 20 22" xfId="41142"/>
    <cellStyle name="Normal 2 20 3" xfId="41143"/>
    <cellStyle name="Normal 2 20 4" xfId="41144"/>
    <cellStyle name="Normal 2 20 5" xfId="41145"/>
    <cellStyle name="Normal 2 20 6" xfId="41146"/>
    <cellStyle name="Normal 2 20 7" xfId="41147"/>
    <cellStyle name="Normal 2 20 8" xfId="41148"/>
    <cellStyle name="Normal 2 20 9" xfId="41149"/>
    <cellStyle name="Normal 2 21" xfId="41150"/>
    <cellStyle name="Normal 2 21 10" xfId="41151"/>
    <cellStyle name="Normal 2 21 11" xfId="41152"/>
    <cellStyle name="Normal 2 21 12" xfId="41153"/>
    <cellStyle name="Normal 2 21 13" xfId="41154"/>
    <cellStyle name="Normal 2 21 14" xfId="41155"/>
    <cellStyle name="Normal 2 21 15" xfId="41156"/>
    <cellStyle name="Normal 2 21 16" xfId="41157"/>
    <cellStyle name="Normal 2 21 17" xfId="41158"/>
    <cellStyle name="Normal 2 21 18" xfId="41159"/>
    <cellStyle name="Normal 2 21 19" xfId="41160"/>
    <cellStyle name="Normal 2 21 2" xfId="41161"/>
    <cellStyle name="Normal 2 21 20" xfId="41162"/>
    <cellStyle name="Normal 2 21 21" xfId="41163"/>
    <cellStyle name="Normal 2 21 22" xfId="41164"/>
    <cellStyle name="Normal 2 21 3" xfId="41165"/>
    <cellStyle name="Normal 2 21 4" xfId="41166"/>
    <cellStyle name="Normal 2 21 5" xfId="41167"/>
    <cellStyle name="Normal 2 21 6" xfId="41168"/>
    <cellStyle name="Normal 2 21 7" xfId="41169"/>
    <cellStyle name="Normal 2 21 8" xfId="41170"/>
    <cellStyle name="Normal 2 21 9" xfId="41171"/>
    <cellStyle name="Normal 2 22" xfId="41172"/>
    <cellStyle name="Normal 2 22 10" xfId="41173"/>
    <cellStyle name="Normal 2 22 11" xfId="41174"/>
    <cellStyle name="Normal 2 22 12" xfId="41175"/>
    <cellStyle name="Normal 2 22 13" xfId="41176"/>
    <cellStyle name="Normal 2 22 14" xfId="41177"/>
    <cellStyle name="Normal 2 22 15" xfId="41178"/>
    <cellStyle name="Normal 2 22 16" xfId="41179"/>
    <cellStyle name="Normal 2 22 17" xfId="41180"/>
    <cellStyle name="Normal 2 22 18" xfId="41181"/>
    <cellStyle name="Normal 2 22 19" xfId="41182"/>
    <cellStyle name="Normal 2 22 2" xfId="41183"/>
    <cellStyle name="Normal 2 22 20" xfId="41184"/>
    <cellStyle name="Normal 2 22 21" xfId="41185"/>
    <cellStyle name="Normal 2 22 22" xfId="41186"/>
    <cellStyle name="Normal 2 22 3" xfId="41187"/>
    <cellStyle name="Normal 2 22 4" xfId="41188"/>
    <cellStyle name="Normal 2 22 5" xfId="41189"/>
    <cellStyle name="Normal 2 22 6" xfId="41190"/>
    <cellStyle name="Normal 2 22 7" xfId="41191"/>
    <cellStyle name="Normal 2 22 8" xfId="41192"/>
    <cellStyle name="Normal 2 22 9" xfId="41193"/>
    <cellStyle name="Normal 2 23" xfId="41194"/>
    <cellStyle name="Normal 2 23 10" xfId="41195"/>
    <cellStyle name="Normal 2 23 11" xfId="41196"/>
    <cellStyle name="Normal 2 23 12" xfId="41197"/>
    <cellStyle name="Normal 2 23 13" xfId="41198"/>
    <cellStyle name="Normal 2 23 14" xfId="41199"/>
    <cellStyle name="Normal 2 23 15" xfId="41200"/>
    <cellStyle name="Normal 2 23 16" xfId="41201"/>
    <cellStyle name="Normal 2 23 17" xfId="41202"/>
    <cellStyle name="Normal 2 23 18" xfId="41203"/>
    <cellStyle name="Normal 2 23 19" xfId="41204"/>
    <cellStyle name="Normal 2 23 2" xfId="41205"/>
    <cellStyle name="Normal 2 23 20" xfId="41206"/>
    <cellStyle name="Normal 2 23 21" xfId="41207"/>
    <cellStyle name="Normal 2 23 22" xfId="41208"/>
    <cellStyle name="Normal 2 23 3" xfId="41209"/>
    <cellStyle name="Normal 2 23 4" xfId="41210"/>
    <cellStyle name="Normal 2 23 5" xfId="41211"/>
    <cellStyle name="Normal 2 23 6" xfId="41212"/>
    <cellStyle name="Normal 2 23 7" xfId="41213"/>
    <cellStyle name="Normal 2 23 8" xfId="41214"/>
    <cellStyle name="Normal 2 23 9" xfId="41215"/>
    <cellStyle name="Normal 2 24" xfId="41216"/>
    <cellStyle name="Normal 2 24 10" xfId="41217"/>
    <cellStyle name="Normal 2 24 11" xfId="41218"/>
    <cellStyle name="Normal 2 24 12" xfId="41219"/>
    <cellStyle name="Normal 2 24 13" xfId="41220"/>
    <cellStyle name="Normal 2 24 14" xfId="41221"/>
    <cellStyle name="Normal 2 24 15" xfId="41222"/>
    <cellStyle name="Normal 2 24 16" xfId="41223"/>
    <cellStyle name="Normal 2 24 17" xfId="41224"/>
    <cellStyle name="Normal 2 24 18" xfId="41225"/>
    <cellStyle name="Normal 2 24 19" xfId="41226"/>
    <cellStyle name="Normal 2 24 2" xfId="41227"/>
    <cellStyle name="Normal 2 24 20" xfId="41228"/>
    <cellStyle name="Normal 2 24 21" xfId="41229"/>
    <cellStyle name="Normal 2 24 22" xfId="41230"/>
    <cellStyle name="Normal 2 24 3" xfId="41231"/>
    <cellStyle name="Normal 2 24 4" xfId="41232"/>
    <cellStyle name="Normal 2 24 5" xfId="41233"/>
    <cellStyle name="Normal 2 24 6" xfId="41234"/>
    <cellStyle name="Normal 2 24 7" xfId="41235"/>
    <cellStyle name="Normal 2 24 8" xfId="41236"/>
    <cellStyle name="Normal 2 24 9" xfId="41237"/>
    <cellStyle name="Normal 2 25" xfId="41238"/>
    <cellStyle name="Normal 2 25 10" xfId="41239"/>
    <cellStyle name="Normal 2 25 11" xfId="41240"/>
    <cellStyle name="Normal 2 25 12" xfId="41241"/>
    <cellStyle name="Normal 2 25 13" xfId="41242"/>
    <cellStyle name="Normal 2 25 14" xfId="41243"/>
    <cellStyle name="Normal 2 25 15" xfId="41244"/>
    <cellStyle name="Normal 2 25 16" xfId="41245"/>
    <cellStyle name="Normal 2 25 17" xfId="41246"/>
    <cellStyle name="Normal 2 25 18" xfId="41247"/>
    <cellStyle name="Normal 2 25 19" xfId="41248"/>
    <cellStyle name="Normal 2 25 2" xfId="41249"/>
    <cellStyle name="Normal 2 25 20" xfId="41250"/>
    <cellStyle name="Normal 2 25 21" xfId="41251"/>
    <cellStyle name="Normal 2 25 22" xfId="41252"/>
    <cellStyle name="Normal 2 25 3" xfId="41253"/>
    <cellStyle name="Normal 2 25 4" xfId="41254"/>
    <cellStyle name="Normal 2 25 5" xfId="41255"/>
    <cellStyle name="Normal 2 25 6" xfId="41256"/>
    <cellStyle name="Normal 2 25 7" xfId="41257"/>
    <cellStyle name="Normal 2 25 8" xfId="41258"/>
    <cellStyle name="Normal 2 25 9" xfId="41259"/>
    <cellStyle name="Normal 2 26" xfId="41260"/>
    <cellStyle name="Normal 2 26 10" xfId="41261"/>
    <cellStyle name="Normal 2 26 11" xfId="41262"/>
    <cellStyle name="Normal 2 26 12" xfId="41263"/>
    <cellStyle name="Normal 2 26 13" xfId="41264"/>
    <cellStyle name="Normal 2 26 14" xfId="41265"/>
    <cellStyle name="Normal 2 26 15" xfId="41266"/>
    <cellStyle name="Normal 2 26 16" xfId="41267"/>
    <cellStyle name="Normal 2 26 17" xfId="41268"/>
    <cellStyle name="Normal 2 26 18" xfId="41269"/>
    <cellStyle name="Normal 2 26 19" xfId="41270"/>
    <cellStyle name="Normal 2 26 2" xfId="41271"/>
    <cellStyle name="Normal 2 26 20" xfId="41272"/>
    <cellStyle name="Normal 2 26 21" xfId="41273"/>
    <cellStyle name="Normal 2 26 22" xfId="41274"/>
    <cellStyle name="Normal 2 26 3" xfId="41275"/>
    <cellStyle name="Normal 2 26 4" xfId="41276"/>
    <cellStyle name="Normal 2 26 5" xfId="41277"/>
    <cellStyle name="Normal 2 26 6" xfId="41278"/>
    <cellStyle name="Normal 2 26 7" xfId="41279"/>
    <cellStyle name="Normal 2 26 8" xfId="41280"/>
    <cellStyle name="Normal 2 26 9" xfId="41281"/>
    <cellStyle name="Normal 2 27" xfId="41282"/>
    <cellStyle name="Normal 2 27 10" xfId="41283"/>
    <cellStyle name="Normal 2 27 11" xfId="41284"/>
    <cellStyle name="Normal 2 27 12" xfId="41285"/>
    <cellStyle name="Normal 2 27 13" xfId="41286"/>
    <cellStyle name="Normal 2 27 14" xfId="41287"/>
    <cellStyle name="Normal 2 27 15" xfId="41288"/>
    <cellStyle name="Normal 2 27 16" xfId="41289"/>
    <cellStyle name="Normal 2 27 17" xfId="41290"/>
    <cellStyle name="Normal 2 27 18" xfId="41291"/>
    <cellStyle name="Normal 2 27 19" xfId="41292"/>
    <cellStyle name="Normal 2 27 2" xfId="41293"/>
    <cellStyle name="Normal 2 27 20" xfId="41294"/>
    <cellStyle name="Normal 2 27 21" xfId="41295"/>
    <cellStyle name="Normal 2 27 22" xfId="41296"/>
    <cellStyle name="Normal 2 27 3" xfId="41297"/>
    <cellStyle name="Normal 2 27 4" xfId="41298"/>
    <cellStyle name="Normal 2 27 5" xfId="41299"/>
    <cellStyle name="Normal 2 27 6" xfId="41300"/>
    <cellStyle name="Normal 2 27 7" xfId="41301"/>
    <cellStyle name="Normal 2 27 8" xfId="41302"/>
    <cellStyle name="Normal 2 27 9" xfId="41303"/>
    <cellStyle name="Normal 2 28" xfId="41304"/>
    <cellStyle name="Normal 2 28 10" xfId="41305"/>
    <cellStyle name="Normal 2 28 11" xfId="41306"/>
    <cellStyle name="Normal 2 28 12" xfId="41307"/>
    <cellStyle name="Normal 2 28 13" xfId="41308"/>
    <cellStyle name="Normal 2 28 14" xfId="41309"/>
    <cellStyle name="Normal 2 28 15" xfId="41310"/>
    <cellStyle name="Normal 2 28 16" xfId="41311"/>
    <cellStyle name="Normal 2 28 17" xfId="41312"/>
    <cellStyle name="Normal 2 28 18" xfId="41313"/>
    <cellStyle name="Normal 2 28 19" xfId="41314"/>
    <cellStyle name="Normal 2 28 2" xfId="41315"/>
    <cellStyle name="Normal 2 28 20" xfId="41316"/>
    <cellStyle name="Normal 2 28 21" xfId="41317"/>
    <cellStyle name="Normal 2 28 22" xfId="41318"/>
    <cellStyle name="Normal 2 28 3" xfId="41319"/>
    <cellStyle name="Normal 2 28 4" xfId="41320"/>
    <cellStyle name="Normal 2 28 5" xfId="41321"/>
    <cellStyle name="Normal 2 28 6" xfId="41322"/>
    <cellStyle name="Normal 2 28 7" xfId="41323"/>
    <cellStyle name="Normal 2 28 8" xfId="41324"/>
    <cellStyle name="Normal 2 28 9" xfId="41325"/>
    <cellStyle name="Normal 2 29" xfId="41326"/>
    <cellStyle name="Normal 2 29 10" xfId="41327"/>
    <cellStyle name="Normal 2 29 11" xfId="41328"/>
    <cellStyle name="Normal 2 29 12" xfId="41329"/>
    <cellStyle name="Normal 2 29 13" xfId="41330"/>
    <cellStyle name="Normal 2 29 14" xfId="41331"/>
    <cellStyle name="Normal 2 29 15" xfId="41332"/>
    <cellStyle name="Normal 2 29 16" xfId="41333"/>
    <cellStyle name="Normal 2 29 17" xfId="41334"/>
    <cellStyle name="Normal 2 29 18" xfId="41335"/>
    <cellStyle name="Normal 2 29 19" xfId="41336"/>
    <cellStyle name="Normal 2 29 2" xfId="41337"/>
    <cellStyle name="Normal 2 29 20" xfId="41338"/>
    <cellStyle name="Normal 2 29 21" xfId="41339"/>
    <cellStyle name="Normal 2 29 22" xfId="41340"/>
    <cellStyle name="Normal 2 29 3" xfId="41341"/>
    <cellStyle name="Normal 2 29 4" xfId="41342"/>
    <cellStyle name="Normal 2 29 5" xfId="41343"/>
    <cellStyle name="Normal 2 29 6" xfId="41344"/>
    <cellStyle name="Normal 2 29 7" xfId="41345"/>
    <cellStyle name="Normal 2 29 8" xfId="41346"/>
    <cellStyle name="Normal 2 29 9" xfId="41347"/>
    <cellStyle name="Normal 2 3" xfId="10"/>
    <cellStyle name="Normal 2 3 10" xfId="41348"/>
    <cellStyle name="Normal 2 3 11" xfId="41349"/>
    <cellStyle name="Normal 2 3 12" xfId="41350"/>
    <cellStyle name="Normal 2 3 13" xfId="41351"/>
    <cellStyle name="Normal 2 3 14" xfId="41352"/>
    <cellStyle name="Normal 2 3 15" xfId="41353"/>
    <cellStyle name="Normal 2 3 16" xfId="41354"/>
    <cellStyle name="Normal 2 3 17" xfId="41355"/>
    <cellStyle name="Normal 2 3 18" xfId="41356"/>
    <cellStyle name="Normal 2 3 19" xfId="41357"/>
    <cellStyle name="Normal 2 3 2" xfId="41358"/>
    <cellStyle name="Normal 2 3 20" xfId="41359"/>
    <cellStyle name="Normal 2 3 21" xfId="41360"/>
    <cellStyle name="Normal 2 3 22" xfId="41361"/>
    <cellStyle name="Normal 2 3 3" xfId="41362"/>
    <cellStyle name="Normal 2 3 4" xfId="41363"/>
    <cellStyle name="Normal 2 3 5" xfId="41364"/>
    <cellStyle name="Normal 2 3 6" xfId="41365"/>
    <cellStyle name="Normal 2 3 7" xfId="41366"/>
    <cellStyle name="Normal 2 3 8" xfId="41367"/>
    <cellStyle name="Normal 2 3 9" xfId="41368"/>
    <cellStyle name="Normal 2 30" xfId="41369"/>
    <cellStyle name="Normal 2 30 10" xfId="41370"/>
    <cellStyle name="Normal 2 30 11" xfId="41371"/>
    <cellStyle name="Normal 2 30 12" xfId="41372"/>
    <cellStyle name="Normal 2 30 13" xfId="41373"/>
    <cellStyle name="Normal 2 30 14" xfId="41374"/>
    <cellStyle name="Normal 2 30 15" xfId="41375"/>
    <cellStyle name="Normal 2 30 16" xfId="41376"/>
    <cellStyle name="Normal 2 30 17" xfId="41377"/>
    <cellStyle name="Normal 2 30 18" xfId="41378"/>
    <cellStyle name="Normal 2 30 19" xfId="41379"/>
    <cellStyle name="Normal 2 30 2" xfId="41380"/>
    <cellStyle name="Normal 2 30 20" xfId="41381"/>
    <cellStyle name="Normal 2 30 21" xfId="41382"/>
    <cellStyle name="Normal 2 30 22" xfId="41383"/>
    <cellStyle name="Normal 2 30 3" xfId="41384"/>
    <cellStyle name="Normal 2 30 4" xfId="41385"/>
    <cellStyle name="Normal 2 30 5" xfId="41386"/>
    <cellStyle name="Normal 2 30 6" xfId="41387"/>
    <cellStyle name="Normal 2 30 7" xfId="41388"/>
    <cellStyle name="Normal 2 30 8" xfId="41389"/>
    <cellStyle name="Normal 2 30 9" xfId="41390"/>
    <cellStyle name="Normal 2 31" xfId="41391"/>
    <cellStyle name="Normal 2 31 10" xfId="41392"/>
    <cellStyle name="Normal 2 31 11" xfId="41393"/>
    <cellStyle name="Normal 2 31 12" xfId="41394"/>
    <cellStyle name="Normal 2 31 13" xfId="41395"/>
    <cellStyle name="Normal 2 31 14" xfId="41396"/>
    <cellStyle name="Normal 2 31 15" xfId="41397"/>
    <cellStyle name="Normal 2 31 16" xfId="41398"/>
    <cellStyle name="Normal 2 31 17" xfId="41399"/>
    <cellStyle name="Normal 2 31 18" xfId="41400"/>
    <cellStyle name="Normal 2 31 19" xfId="41401"/>
    <cellStyle name="Normal 2 31 2" xfId="41402"/>
    <cellStyle name="Normal 2 31 20" xfId="41403"/>
    <cellStyle name="Normal 2 31 21" xfId="41404"/>
    <cellStyle name="Normal 2 31 22" xfId="41405"/>
    <cellStyle name="Normal 2 31 3" xfId="41406"/>
    <cellStyle name="Normal 2 31 4" xfId="41407"/>
    <cellStyle name="Normal 2 31 5" xfId="41408"/>
    <cellStyle name="Normal 2 31 6" xfId="41409"/>
    <cellStyle name="Normal 2 31 7" xfId="41410"/>
    <cellStyle name="Normal 2 31 8" xfId="41411"/>
    <cellStyle name="Normal 2 31 9" xfId="41412"/>
    <cellStyle name="Normal 2 32" xfId="41413"/>
    <cellStyle name="Normal 2 32 10" xfId="41414"/>
    <cellStyle name="Normal 2 32 11" xfId="41415"/>
    <cellStyle name="Normal 2 32 12" xfId="41416"/>
    <cellStyle name="Normal 2 32 13" xfId="41417"/>
    <cellStyle name="Normal 2 32 14" xfId="41418"/>
    <cellStyle name="Normal 2 32 15" xfId="41419"/>
    <cellStyle name="Normal 2 32 16" xfId="41420"/>
    <cellStyle name="Normal 2 32 17" xfId="41421"/>
    <cellStyle name="Normal 2 32 18" xfId="41422"/>
    <cellStyle name="Normal 2 32 19" xfId="41423"/>
    <cellStyle name="Normal 2 32 2" xfId="41424"/>
    <cellStyle name="Normal 2 32 20" xfId="41425"/>
    <cellStyle name="Normal 2 32 21" xfId="41426"/>
    <cellStyle name="Normal 2 32 22" xfId="41427"/>
    <cellStyle name="Normal 2 32 3" xfId="41428"/>
    <cellStyle name="Normal 2 32 4" xfId="41429"/>
    <cellStyle name="Normal 2 32 5" xfId="41430"/>
    <cellStyle name="Normal 2 32 6" xfId="41431"/>
    <cellStyle name="Normal 2 32 7" xfId="41432"/>
    <cellStyle name="Normal 2 32 8" xfId="41433"/>
    <cellStyle name="Normal 2 32 9" xfId="41434"/>
    <cellStyle name="Normal 2 33" xfId="41435"/>
    <cellStyle name="Normal 2 33 10" xfId="41436"/>
    <cellStyle name="Normal 2 33 11" xfId="41437"/>
    <cellStyle name="Normal 2 33 12" xfId="41438"/>
    <cellStyle name="Normal 2 33 13" xfId="41439"/>
    <cellStyle name="Normal 2 33 14" xfId="41440"/>
    <cellStyle name="Normal 2 33 15" xfId="41441"/>
    <cellStyle name="Normal 2 33 16" xfId="41442"/>
    <cellStyle name="Normal 2 33 17" xfId="41443"/>
    <cellStyle name="Normal 2 33 18" xfId="41444"/>
    <cellStyle name="Normal 2 33 19" xfId="41445"/>
    <cellStyle name="Normal 2 33 2" xfId="41446"/>
    <cellStyle name="Normal 2 33 20" xfId="41447"/>
    <cellStyle name="Normal 2 33 21" xfId="41448"/>
    <cellStyle name="Normal 2 33 22" xfId="41449"/>
    <cellStyle name="Normal 2 33 3" xfId="41450"/>
    <cellStyle name="Normal 2 33 4" xfId="41451"/>
    <cellStyle name="Normal 2 33 5" xfId="41452"/>
    <cellStyle name="Normal 2 33 6" xfId="41453"/>
    <cellStyle name="Normal 2 33 7" xfId="41454"/>
    <cellStyle name="Normal 2 33 8" xfId="41455"/>
    <cellStyle name="Normal 2 33 9" xfId="41456"/>
    <cellStyle name="Normal 2 34" xfId="41457"/>
    <cellStyle name="Normal 2 34 10" xfId="41458"/>
    <cellStyle name="Normal 2 34 11" xfId="41459"/>
    <cellStyle name="Normal 2 34 12" xfId="41460"/>
    <cellStyle name="Normal 2 34 13" xfId="41461"/>
    <cellStyle name="Normal 2 34 14" xfId="41462"/>
    <cellStyle name="Normal 2 34 15" xfId="41463"/>
    <cellStyle name="Normal 2 34 16" xfId="41464"/>
    <cellStyle name="Normal 2 34 17" xfId="41465"/>
    <cellStyle name="Normal 2 34 18" xfId="41466"/>
    <cellStyle name="Normal 2 34 19" xfId="41467"/>
    <cellStyle name="Normal 2 34 2" xfId="41468"/>
    <cellStyle name="Normal 2 34 20" xfId="41469"/>
    <cellStyle name="Normal 2 34 21" xfId="41470"/>
    <cellStyle name="Normal 2 34 22" xfId="41471"/>
    <cellStyle name="Normal 2 34 3" xfId="41472"/>
    <cellStyle name="Normal 2 34 4" xfId="41473"/>
    <cellStyle name="Normal 2 34 5" xfId="41474"/>
    <cellStyle name="Normal 2 34 6" xfId="41475"/>
    <cellStyle name="Normal 2 34 7" xfId="41476"/>
    <cellStyle name="Normal 2 34 8" xfId="41477"/>
    <cellStyle name="Normal 2 34 9" xfId="41478"/>
    <cellStyle name="Normal 2 35" xfId="41479"/>
    <cellStyle name="Normal 2 35 10" xfId="41480"/>
    <cellStyle name="Normal 2 35 11" xfId="41481"/>
    <cellStyle name="Normal 2 35 12" xfId="41482"/>
    <cellStyle name="Normal 2 35 13" xfId="41483"/>
    <cellStyle name="Normal 2 35 14" xfId="41484"/>
    <cellStyle name="Normal 2 35 15" xfId="41485"/>
    <cellStyle name="Normal 2 35 16" xfId="41486"/>
    <cellStyle name="Normal 2 35 17" xfId="41487"/>
    <cellStyle name="Normal 2 35 18" xfId="41488"/>
    <cellStyle name="Normal 2 35 19" xfId="41489"/>
    <cellStyle name="Normal 2 35 2" xfId="41490"/>
    <cellStyle name="Normal 2 35 20" xfId="41491"/>
    <cellStyle name="Normal 2 35 21" xfId="41492"/>
    <cellStyle name="Normal 2 35 22" xfId="41493"/>
    <cellStyle name="Normal 2 35 3" xfId="41494"/>
    <cellStyle name="Normal 2 35 4" xfId="41495"/>
    <cellStyle name="Normal 2 35 5" xfId="41496"/>
    <cellStyle name="Normal 2 35 6" xfId="41497"/>
    <cellStyle name="Normal 2 35 7" xfId="41498"/>
    <cellStyle name="Normal 2 35 8" xfId="41499"/>
    <cellStyle name="Normal 2 35 9" xfId="41500"/>
    <cellStyle name="Normal 2 36" xfId="41501"/>
    <cellStyle name="Normal 2 36 10" xfId="41502"/>
    <cellStyle name="Normal 2 36 11" xfId="41503"/>
    <cellStyle name="Normal 2 36 12" xfId="41504"/>
    <cellStyle name="Normal 2 36 13" xfId="41505"/>
    <cellStyle name="Normal 2 36 14" xfId="41506"/>
    <cellStyle name="Normal 2 36 15" xfId="41507"/>
    <cellStyle name="Normal 2 36 16" xfId="41508"/>
    <cellStyle name="Normal 2 36 17" xfId="41509"/>
    <cellStyle name="Normal 2 36 18" xfId="41510"/>
    <cellStyle name="Normal 2 36 19" xfId="41511"/>
    <cellStyle name="Normal 2 36 2" xfId="41512"/>
    <cellStyle name="Normal 2 36 20" xfId="41513"/>
    <cellStyle name="Normal 2 36 21" xfId="41514"/>
    <cellStyle name="Normal 2 36 22" xfId="41515"/>
    <cellStyle name="Normal 2 36 3" xfId="41516"/>
    <cellStyle name="Normal 2 36 4" xfId="41517"/>
    <cellStyle name="Normal 2 36 5" xfId="41518"/>
    <cellStyle name="Normal 2 36 6" xfId="41519"/>
    <cellStyle name="Normal 2 36 7" xfId="41520"/>
    <cellStyle name="Normal 2 36 8" xfId="41521"/>
    <cellStyle name="Normal 2 36 9" xfId="41522"/>
    <cellStyle name="Normal 2 37" xfId="41523"/>
    <cellStyle name="Normal 2 37 10" xfId="41524"/>
    <cellStyle name="Normal 2 37 11" xfId="41525"/>
    <cellStyle name="Normal 2 37 12" xfId="41526"/>
    <cellStyle name="Normal 2 37 13" xfId="41527"/>
    <cellStyle name="Normal 2 37 14" xfId="41528"/>
    <cellStyle name="Normal 2 37 15" xfId="41529"/>
    <cellStyle name="Normal 2 37 16" xfId="41530"/>
    <cellStyle name="Normal 2 37 17" xfId="41531"/>
    <cellStyle name="Normal 2 37 18" xfId="41532"/>
    <cellStyle name="Normal 2 37 19" xfId="41533"/>
    <cellStyle name="Normal 2 37 2" xfId="41534"/>
    <cellStyle name="Normal 2 37 20" xfId="41535"/>
    <cellStyle name="Normal 2 37 21" xfId="41536"/>
    <cellStyle name="Normal 2 37 22" xfId="41537"/>
    <cellStyle name="Normal 2 37 3" xfId="41538"/>
    <cellStyle name="Normal 2 37 4" xfId="41539"/>
    <cellStyle name="Normal 2 37 5" xfId="41540"/>
    <cellStyle name="Normal 2 37 6" xfId="41541"/>
    <cellStyle name="Normal 2 37 7" xfId="41542"/>
    <cellStyle name="Normal 2 37 8" xfId="41543"/>
    <cellStyle name="Normal 2 37 9" xfId="41544"/>
    <cellStyle name="Normal 2 38" xfId="41545"/>
    <cellStyle name="Normal 2 38 10" xfId="41546"/>
    <cellStyle name="Normal 2 38 11" xfId="41547"/>
    <cellStyle name="Normal 2 38 12" xfId="41548"/>
    <cellStyle name="Normal 2 38 13" xfId="41549"/>
    <cellStyle name="Normal 2 38 14" xfId="41550"/>
    <cellStyle name="Normal 2 38 15" xfId="41551"/>
    <cellStyle name="Normal 2 38 16" xfId="41552"/>
    <cellStyle name="Normal 2 38 17" xfId="41553"/>
    <cellStyle name="Normal 2 38 18" xfId="41554"/>
    <cellStyle name="Normal 2 38 19" xfId="41555"/>
    <cellStyle name="Normal 2 38 2" xfId="41556"/>
    <cellStyle name="Normal 2 38 20" xfId="41557"/>
    <cellStyle name="Normal 2 38 21" xfId="41558"/>
    <cellStyle name="Normal 2 38 22" xfId="41559"/>
    <cellStyle name="Normal 2 38 3" xfId="41560"/>
    <cellStyle name="Normal 2 38 4" xfId="41561"/>
    <cellStyle name="Normal 2 38 5" xfId="41562"/>
    <cellStyle name="Normal 2 38 6" xfId="41563"/>
    <cellStyle name="Normal 2 38 7" xfId="41564"/>
    <cellStyle name="Normal 2 38 8" xfId="41565"/>
    <cellStyle name="Normal 2 38 9" xfId="41566"/>
    <cellStyle name="Normal 2 39" xfId="41567"/>
    <cellStyle name="Normal 2 39 10" xfId="41568"/>
    <cellStyle name="Normal 2 39 11" xfId="41569"/>
    <cellStyle name="Normal 2 39 12" xfId="41570"/>
    <cellStyle name="Normal 2 39 13" xfId="41571"/>
    <cellStyle name="Normal 2 39 14" xfId="41572"/>
    <cellStyle name="Normal 2 39 15" xfId="41573"/>
    <cellStyle name="Normal 2 39 16" xfId="41574"/>
    <cellStyle name="Normal 2 39 17" xfId="41575"/>
    <cellStyle name="Normal 2 39 18" xfId="41576"/>
    <cellStyle name="Normal 2 39 19" xfId="41577"/>
    <cellStyle name="Normal 2 39 2" xfId="41578"/>
    <cellStyle name="Normal 2 39 20" xfId="41579"/>
    <cellStyle name="Normal 2 39 21" xfId="41580"/>
    <cellStyle name="Normal 2 39 22" xfId="41581"/>
    <cellStyle name="Normal 2 39 3" xfId="41582"/>
    <cellStyle name="Normal 2 39 4" xfId="41583"/>
    <cellStyle name="Normal 2 39 5" xfId="41584"/>
    <cellStyle name="Normal 2 39 6" xfId="41585"/>
    <cellStyle name="Normal 2 39 7" xfId="41586"/>
    <cellStyle name="Normal 2 39 8" xfId="41587"/>
    <cellStyle name="Normal 2 39 9" xfId="41588"/>
    <cellStyle name="Normal 2 4" xfId="41589"/>
    <cellStyle name="Normal 2 4 10" xfId="41590"/>
    <cellStyle name="Normal 2 4 11" xfId="41591"/>
    <cellStyle name="Normal 2 4 12" xfId="41592"/>
    <cellStyle name="Normal 2 4 13" xfId="41593"/>
    <cellStyle name="Normal 2 4 14" xfId="41594"/>
    <cellStyle name="Normal 2 4 15" xfId="41595"/>
    <cellStyle name="Normal 2 4 16" xfId="41596"/>
    <cellStyle name="Normal 2 4 17" xfId="41597"/>
    <cellStyle name="Normal 2 4 18" xfId="41598"/>
    <cellStyle name="Normal 2 4 19" xfId="41599"/>
    <cellStyle name="Normal 2 4 2" xfId="41600"/>
    <cellStyle name="Normal 2 4 20" xfId="41601"/>
    <cellStyle name="Normal 2 4 21" xfId="41602"/>
    <cellStyle name="Normal 2 4 22" xfId="41603"/>
    <cellStyle name="Normal 2 4 3" xfId="41604"/>
    <cellStyle name="Normal 2 4 4" xfId="41605"/>
    <cellStyle name="Normal 2 4 5" xfId="41606"/>
    <cellStyle name="Normal 2 4 6" xfId="41607"/>
    <cellStyle name="Normal 2 4 7" xfId="41608"/>
    <cellStyle name="Normal 2 4 8" xfId="41609"/>
    <cellStyle name="Normal 2 4 9" xfId="41610"/>
    <cellStyle name="Normal 2 40" xfId="41611"/>
    <cellStyle name="Normal 2 40 10" xfId="41612"/>
    <cellStyle name="Normal 2 40 11" xfId="41613"/>
    <cellStyle name="Normal 2 40 12" xfId="41614"/>
    <cellStyle name="Normal 2 40 13" xfId="41615"/>
    <cellStyle name="Normal 2 40 14" xfId="41616"/>
    <cellStyle name="Normal 2 40 15" xfId="41617"/>
    <cellStyle name="Normal 2 40 16" xfId="41618"/>
    <cellStyle name="Normal 2 40 17" xfId="41619"/>
    <cellStyle name="Normal 2 40 18" xfId="41620"/>
    <cellStyle name="Normal 2 40 19" xfId="41621"/>
    <cellStyle name="Normal 2 40 2" xfId="41622"/>
    <cellStyle name="Normal 2 40 20" xfId="41623"/>
    <cellStyle name="Normal 2 40 21" xfId="41624"/>
    <cellStyle name="Normal 2 40 22" xfId="41625"/>
    <cellStyle name="Normal 2 40 3" xfId="41626"/>
    <cellStyle name="Normal 2 40 4" xfId="41627"/>
    <cellStyle name="Normal 2 40 5" xfId="41628"/>
    <cellStyle name="Normal 2 40 6" xfId="41629"/>
    <cellStyle name="Normal 2 40 7" xfId="41630"/>
    <cellStyle name="Normal 2 40 8" xfId="41631"/>
    <cellStyle name="Normal 2 40 9" xfId="41632"/>
    <cellStyle name="Normal 2 41" xfId="41633"/>
    <cellStyle name="Normal 2 41 10" xfId="41634"/>
    <cellStyle name="Normal 2 41 11" xfId="41635"/>
    <cellStyle name="Normal 2 41 12" xfId="41636"/>
    <cellStyle name="Normal 2 41 13" xfId="41637"/>
    <cellStyle name="Normal 2 41 14" xfId="41638"/>
    <cellStyle name="Normal 2 41 15" xfId="41639"/>
    <cellStyle name="Normal 2 41 16" xfId="41640"/>
    <cellStyle name="Normal 2 41 17" xfId="41641"/>
    <cellStyle name="Normal 2 41 18" xfId="41642"/>
    <cellStyle name="Normal 2 41 19" xfId="41643"/>
    <cellStyle name="Normal 2 41 2" xfId="41644"/>
    <cellStyle name="Normal 2 41 20" xfId="41645"/>
    <cellStyle name="Normal 2 41 21" xfId="41646"/>
    <cellStyle name="Normal 2 41 22" xfId="41647"/>
    <cellStyle name="Normal 2 41 3" xfId="41648"/>
    <cellStyle name="Normal 2 41 4" xfId="41649"/>
    <cellStyle name="Normal 2 41 5" xfId="41650"/>
    <cellStyle name="Normal 2 41 6" xfId="41651"/>
    <cellStyle name="Normal 2 41 7" xfId="41652"/>
    <cellStyle name="Normal 2 41 8" xfId="41653"/>
    <cellStyle name="Normal 2 41 9" xfId="41654"/>
    <cellStyle name="Normal 2 42" xfId="41655"/>
    <cellStyle name="Normal 2 42 10" xfId="41656"/>
    <cellStyle name="Normal 2 42 11" xfId="41657"/>
    <cellStyle name="Normal 2 42 12" xfId="41658"/>
    <cellStyle name="Normal 2 42 13" xfId="41659"/>
    <cellStyle name="Normal 2 42 14" xfId="41660"/>
    <cellStyle name="Normal 2 42 15" xfId="41661"/>
    <cellStyle name="Normal 2 42 16" xfId="41662"/>
    <cellStyle name="Normal 2 42 17" xfId="41663"/>
    <cellStyle name="Normal 2 42 18" xfId="41664"/>
    <cellStyle name="Normal 2 42 19" xfId="41665"/>
    <cellStyle name="Normal 2 42 2" xfId="41666"/>
    <cellStyle name="Normal 2 42 20" xfId="41667"/>
    <cellStyle name="Normal 2 42 21" xfId="41668"/>
    <cellStyle name="Normal 2 42 22" xfId="41669"/>
    <cellStyle name="Normal 2 42 3" xfId="41670"/>
    <cellStyle name="Normal 2 42 4" xfId="41671"/>
    <cellStyle name="Normal 2 42 5" xfId="41672"/>
    <cellStyle name="Normal 2 42 6" xfId="41673"/>
    <cellStyle name="Normal 2 42 7" xfId="41674"/>
    <cellStyle name="Normal 2 42 8" xfId="41675"/>
    <cellStyle name="Normal 2 42 9" xfId="41676"/>
    <cellStyle name="Normal 2 43" xfId="41677"/>
    <cellStyle name="Normal 2 43 10" xfId="41678"/>
    <cellStyle name="Normal 2 43 11" xfId="41679"/>
    <cellStyle name="Normal 2 43 12" xfId="41680"/>
    <cellStyle name="Normal 2 43 13" xfId="41681"/>
    <cellStyle name="Normal 2 43 14" xfId="41682"/>
    <cellStyle name="Normal 2 43 15" xfId="41683"/>
    <cellStyle name="Normal 2 43 16" xfId="41684"/>
    <cellStyle name="Normal 2 43 17" xfId="41685"/>
    <cellStyle name="Normal 2 43 18" xfId="41686"/>
    <cellStyle name="Normal 2 43 19" xfId="41687"/>
    <cellStyle name="Normal 2 43 2" xfId="41688"/>
    <cellStyle name="Normal 2 43 20" xfId="41689"/>
    <cellStyle name="Normal 2 43 21" xfId="41690"/>
    <cellStyle name="Normal 2 43 22" xfId="41691"/>
    <cellStyle name="Normal 2 43 3" xfId="41692"/>
    <cellStyle name="Normal 2 43 4" xfId="41693"/>
    <cellStyle name="Normal 2 43 5" xfId="41694"/>
    <cellStyle name="Normal 2 43 6" xfId="41695"/>
    <cellStyle name="Normal 2 43 7" xfId="41696"/>
    <cellStyle name="Normal 2 43 8" xfId="41697"/>
    <cellStyle name="Normal 2 43 9" xfId="41698"/>
    <cellStyle name="Normal 2 44" xfId="41699"/>
    <cellStyle name="Normal 2 44 10" xfId="41700"/>
    <cellStyle name="Normal 2 44 11" xfId="41701"/>
    <cellStyle name="Normal 2 44 12" xfId="41702"/>
    <cellStyle name="Normal 2 44 13" xfId="41703"/>
    <cellStyle name="Normal 2 44 14" xfId="41704"/>
    <cellStyle name="Normal 2 44 15" xfId="41705"/>
    <cellStyle name="Normal 2 44 16" xfId="41706"/>
    <cellStyle name="Normal 2 44 17" xfId="41707"/>
    <cellStyle name="Normal 2 44 18" xfId="41708"/>
    <cellStyle name="Normal 2 44 19" xfId="41709"/>
    <cellStyle name="Normal 2 44 2" xfId="41710"/>
    <cellStyle name="Normal 2 44 20" xfId="41711"/>
    <cellStyle name="Normal 2 44 21" xfId="41712"/>
    <cellStyle name="Normal 2 44 22" xfId="41713"/>
    <cellStyle name="Normal 2 44 3" xfId="41714"/>
    <cellStyle name="Normal 2 44 4" xfId="41715"/>
    <cellStyle name="Normal 2 44 5" xfId="41716"/>
    <cellStyle name="Normal 2 44 6" xfId="41717"/>
    <cellStyle name="Normal 2 44 7" xfId="41718"/>
    <cellStyle name="Normal 2 44 8" xfId="41719"/>
    <cellStyle name="Normal 2 44 9" xfId="41720"/>
    <cellStyle name="Normal 2 45" xfId="41721"/>
    <cellStyle name="Normal 2 45 10" xfId="41722"/>
    <cellStyle name="Normal 2 45 11" xfId="41723"/>
    <cellStyle name="Normal 2 45 12" xfId="41724"/>
    <cellStyle name="Normal 2 45 13" xfId="41725"/>
    <cellStyle name="Normal 2 45 14" xfId="41726"/>
    <cellStyle name="Normal 2 45 15" xfId="41727"/>
    <cellStyle name="Normal 2 45 16" xfId="41728"/>
    <cellStyle name="Normal 2 45 17" xfId="41729"/>
    <cellStyle name="Normal 2 45 18" xfId="41730"/>
    <cellStyle name="Normal 2 45 19" xfId="41731"/>
    <cellStyle name="Normal 2 45 2" xfId="41732"/>
    <cellStyle name="Normal 2 45 20" xfId="41733"/>
    <cellStyle name="Normal 2 45 21" xfId="41734"/>
    <cellStyle name="Normal 2 45 22" xfId="41735"/>
    <cellStyle name="Normal 2 45 3" xfId="41736"/>
    <cellStyle name="Normal 2 45 4" xfId="41737"/>
    <cellStyle name="Normal 2 45 5" xfId="41738"/>
    <cellStyle name="Normal 2 45 6" xfId="41739"/>
    <cellStyle name="Normal 2 45 7" xfId="41740"/>
    <cellStyle name="Normal 2 45 8" xfId="41741"/>
    <cellStyle name="Normal 2 45 9" xfId="41742"/>
    <cellStyle name="Normal 2 46" xfId="41743"/>
    <cellStyle name="Normal 2 46 10" xfId="41744"/>
    <cellStyle name="Normal 2 46 11" xfId="41745"/>
    <cellStyle name="Normal 2 46 12" xfId="41746"/>
    <cellStyle name="Normal 2 46 13" xfId="41747"/>
    <cellStyle name="Normal 2 46 14" xfId="41748"/>
    <cellStyle name="Normal 2 46 15" xfId="41749"/>
    <cellStyle name="Normal 2 46 16" xfId="41750"/>
    <cellStyle name="Normal 2 46 17" xfId="41751"/>
    <cellStyle name="Normal 2 46 18" xfId="41752"/>
    <cellStyle name="Normal 2 46 19" xfId="41753"/>
    <cellStyle name="Normal 2 46 2" xfId="41754"/>
    <cellStyle name="Normal 2 46 20" xfId="41755"/>
    <cellStyle name="Normal 2 46 21" xfId="41756"/>
    <cellStyle name="Normal 2 46 22" xfId="41757"/>
    <cellStyle name="Normal 2 46 3" xfId="41758"/>
    <cellStyle name="Normal 2 46 4" xfId="41759"/>
    <cellStyle name="Normal 2 46 5" xfId="41760"/>
    <cellStyle name="Normal 2 46 6" xfId="41761"/>
    <cellStyle name="Normal 2 46 7" xfId="41762"/>
    <cellStyle name="Normal 2 46 8" xfId="41763"/>
    <cellStyle name="Normal 2 46 9" xfId="41764"/>
    <cellStyle name="Normal 2 47" xfId="41765"/>
    <cellStyle name="Normal 2 47 10" xfId="41766"/>
    <cellStyle name="Normal 2 47 11" xfId="41767"/>
    <cellStyle name="Normal 2 47 12" xfId="41768"/>
    <cellStyle name="Normal 2 47 13" xfId="41769"/>
    <cellStyle name="Normal 2 47 14" xfId="41770"/>
    <cellStyle name="Normal 2 47 15" xfId="41771"/>
    <cellStyle name="Normal 2 47 16" xfId="41772"/>
    <cellStyle name="Normal 2 47 17" xfId="41773"/>
    <cellStyle name="Normal 2 47 18" xfId="41774"/>
    <cellStyle name="Normal 2 47 19" xfId="41775"/>
    <cellStyle name="Normal 2 47 2" xfId="41776"/>
    <cellStyle name="Normal 2 47 20" xfId="41777"/>
    <cellStyle name="Normal 2 47 21" xfId="41778"/>
    <cellStyle name="Normal 2 47 22" xfId="41779"/>
    <cellStyle name="Normal 2 47 3" xfId="41780"/>
    <cellStyle name="Normal 2 47 4" xfId="41781"/>
    <cellStyle name="Normal 2 47 5" xfId="41782"/>
    <cellStyle name="Normal 2 47 6" xfId="41783"/>
    <cellStyle name="Normal 2 47 7" xfId="41784"/>
    <cellStyle name="Normal 2 47 8" xfId="41785"/>
    <cellStyle name="Normal 2 47 9" xfId="41786"/>
    <cellStyle name="Normal 2 48" xfId="41787"/>
    <cellStyle name="Normal 2 48 10" xfId="41788"/>
    <cellStyle name="Normal 2 48 11" xfId="41789"/>
    <cellStyle name="Normal 2 48 12" xfId="41790"/>
    <cellStyle name="Normal 2 48 13" xfId="41791"/>
    <cellStyle name="Normal 2 48 14" xfId="41792"/>
    <cellStyle name="Normal 2 48 15" xfId="41793"/>
    <cellStyle name="Normal 2 48 16" xfId="41794"/>
    <cellStyle name="Normal 2 48 17" xfId="41795"/>
    <cellStyle name="Normal 2 48 18" xfId="41796"/>
    <cellStyle name="Normal 2 48 19" xfId="41797"/>
    <cellStyle name="Normal 2 48 2" xfId="41798"/>
    <cellStyle name="Normal 2 48 20" xfId="41799"/>
    <cellStyle name="Normal 2 48 21" xfId="41800"/>
    <cellStyle name="Normal 2 48 22" xfId="41801"/>
    <cellStyle name="Normal 2 48 3" xfId="41802"/>
    <cellStyle name="Normal 2 48 4" xfId="41803"/>
    <cellStyle name="Normal 2 48 5" xfId="41804"/>
    <cellStyle name="Normal 2 48 6" xfId="41805"/>
    <cellStyle name="Normal 2 48 7" xfId="41806"/>
    <cellStyle name="Normal 2 48 8" xfId="41807"/>
    <cellStyle name="Normal 2 48 9" xfId="41808"/>
    <cellStyle name="Normal 2 49" xfId="41809"/>
    <cellStyle name="Normal 2 49 10" xfId="41810"/>
    <cellStyle name="Normal 2 49 11" xfId="41811"/>
    <cellStyle name="Normal 2 49 12" xfId="41812"/>
    <cellStyle name="Normal 2 49 13" xfId="41813"/>
    <cellStyle name="Normal 2 49 14" xfId="41814"/>
    <cellStyle name="Normal 2 49 15" xfId="41815"/>
    <cellStyle name="Normal 2 49 16" xfId="41816"/>
    <cellStyle name="Normal 2 49 17" xfId="41817"/>
    <cellStyle name="Normal 2 49 18" xfId="41818"/>
    <cellStyle name="Normal 2 49 19" xfId="41819"/>
    <cellStyle name="Normal 2 49 2" xfId="41820"/>
    <cellStyle name="Normal 2 49 20" xfId="41821"/>
    <cellStyle name="Normal 2 49 21" xfId="41822"/>
    <cellStyle name="Normal 2 49 22" xfId="41823"/>
    <cellStyle name="Normal 2 49 3" xfId="41824"/>
    <cellStyle name="Normal 2 49 4" xfId="41825"/>
    <cellStyle name="Normal 2 49 5" xfId="41826"/>
    <cellStyle name="Normal 2 49 6" xfId="41827"/>
    <cellStyle name="Normal 2 49 7" xfId="41828"/>
    <cellStyle name="Normal 2 49 8" xfId="41829"/>
    <cellStyle name="Normal 2 49 9" xfId="41830"/>
    <cellStyle name="Normal 2 5" xfId="41831"/>
    <cellStyle name="Normal 2 5 10" xfId="41832"/>
    <cellStyle name="Normal 2 5 11" xfId="41833"/>
    <cellStyle name="Normal 2 5 12" xfId="41834"/>
    <cellStyle name="Normal 2 5 13" xfId="41835"/>
    <cellStyle name="Normal 2 5 14" xfId="41836"/>
    <cellStyle name="Normal 2 5 15" xfId="41837"/>
    <cellStyle name="Normal 2 5 16" xfId="41838"/>
    <cellStyle name="Normal 2 5 17" xfId="41839"/>
    <cellStyle name="Normal 2 5 18" xfId="41840"/>
    <cellStyle name="Normal 2 5 19" xfId="41841"/>
    <cellStyle name="Normal 2 5 2" xfId="41842"/>
    <cellStyle name="Normal 2 5 2 10" xfId="41843"/>
    <cellStyle name="Normal 2 5 2 10 10" xfId="41844"/>
    <cellStyle name="Normal 2 5 2 10 11" xfId="41845"/>
    <cellStyle name="Normal 2 5 2 10 12" xfId="41846"/>
    <cellStyle name="Normal 2 5 2 10 13" xfId="41847"/>
    <cellStyle name="Normal 2 5 2 10 14" xfId="41848"/>
    <cellStyle name="Normal 2 5 2 10 15" xfId="41849"/>
    <cellStyle name="Normal 2 5 2 10 16" xfId="41850"/>
    <cellStyle name="Normal 2 5 2 10 17" xfId="41851"/>
    <cellStyle name="Normal 2 5 2 10 18" xfId="41852"/>
    <cellStyle name="Normal 2 5 2 10 19" xfId="41853"/>
    <cellStyle name="Normal 2 5 2 10 2" xfId="41854"/>
    <cellStyle name="Normal 2 5 2 10 20" xfId="41855"/>
    <cellStyle name="Normal 2 5 2 10 21" xfId="41856"/>
    <cellStyle name="Normal 2 5 2 10 22" xfId="41857"/>
    <cellStyle name="Normal 2 5 2 10 3" xfId="41858"/>
    <cellStyle name="Normal 2 5 2 10 4" xfId="41859"/>
    <cellStyle name="Normal 2 5 2 10 5" xfId="41860"/>
    <cellStyle name="Normal 2 5 2 10 6" xfId="41861"/>
    <cellStyle name="Normal 2 5 2 10 7" xfId="41862"/>
    <cellStyle name="Normal 2 5 2 10 8" xfId="41863"/>
    <cellStyle name="Normal 2 5 2 10 9" xfId="41864"/>
    <cellStyle name="Normal 2 5 2 11" xfId="41865"/>
    <cellStyle name="Normal 2 5 2 11 10" xfId="41866"/>
    <cellStyle name="Normal 2 5 2 11 11" xfId="41867"/>
    <cellStyle name="Normal 2 5 2 11 12" xfId="41868"/>
    <cellStyle name="Normal 2 5 2 11 13" xfId="41869"/>
    <cellStyle name="Normal 2 5 2 11 14" xfId="41870"/>
    <cellStyle name="Normal 2 5 2 11 15" xfId="41871"/>
    <cellStyle name="Normal 2 5 2 11 16" xfId="41872"/>
    <cellStyle name="Normal 2 5 2 11 17" xfId="41873"/>
    <cellStyle name="Normal 2 5 2 11 18" xfId="41874"/>
    <cellStyle name="Normal 2 5 2 11 19" xfId="41875"/>
    <cellStyle name="Normal 2 5 2 11 2" xfId="41876"/>
    <cellStyle name="Normal 2 5 2 11 20" xfId="41877"/>
    <cellStyle name="Normal 2 5 2 11 21" xfId="41878"/>
    <cellStyle name="Normal 2 5 2 11 22" xfId="41879"/>
    <cellStyle name="Normal 2 5 2 11 3" xfId="41880"/>
    <cellStyle name="Normal 2 5 2 11 4" xfId="41881"/>
    <cellStyle name="Normal 2 5 2 11 5" xfId="41882"/>
    <cellStyle name="Normal 2 5 2 11 6" xfId="41883"/>
    <cellStyle name="Normal 2 5 2 11 7" xfId="41884"/>
    <cellStyle name="Normal 2 5 2 11 8" xfId="41885"/>
    <cellStyle name="Normal 2 5 2 11 9" xfId="41886"/>
    <cellStyle name="Normal 2 5 2 12" xfId="41887"/>
    <cellStyle name="Normal 2 5 2 12 10" xfId="41888"/>
    <cellStyle name="Normal 2 5 2 12 11" xfId="41889"/>
    <cellStyle name="Normal 2 5 2 12 12" xfId="41890"/>
    <cellStyle name="Normal 2 5 2 12 13" xfId="41891"/>
    <cellStyle name="Normal 2 5 2 12 14" xfId="41892"/>
    <cellStyle name="Normal 2 5 2 12 15" xfId="41893"/>
    <cellStyle name="Normal 2 5 2 12 16" xfId="41894"/>
    <cellStyle name="Normal 2 5 2 12 17" xfId="41895"/>
    <cellStyle name="Normal 2 5 2 12 18" xfId="41896"/>
    <cellStyle name="Normal 2 5 2 12 19" xfId="41897"/>
    <cellStyle name="Normal 2 5 2 12 2" xfId="41898"/>
    <cellStyle name="Normal 2 5 2 12 20" xfId="41899"/>
    <cellStyle name="Normal 2 5 2 12 21" xfId="41900"/>
    <cellStyle name="Normal 2 5 2 12 22" xfId="41901"/>
    <cellStyle name="Normal 2 5 2 12 3" xfId="41902"/>
    <cellStyle name="Normal 2 5 2 12 4" xfId="41903"/>
    <cellStyle name="Normal 2 5 2 12 5" xfId="41904"/>
    <cellStyle name="Normal 2 5 2 12 6" xfId="41905"/>
    <cellStyle name="Normal 2 5 2 12 7" xfId="41906"/>
    <cellStyle name="Normal 2 5 2 12 8" xfId="41907"/>
    <cellStyle name="Normal 2 5 2 12 9" xfId="41908"/>
    <cellStyle name="Normal 2 5 2 13" xfId="41909"/>
    <cellStyle name="Normal 2 5 2 13 10" xfId="41910"/>
    <cellStyle name="Normal 2 5 2 13 11" xfId="41911"/>
    <cellStyle name="Normal 2 5 2 13 12" xfId="41912"/>
    <cellStyle name="Normal 2 5 2 13 13" xfId="41913"/>
    <cellStyle name="Normal 2 5 2 13 14" xfId="41914"/>
    <cellStyle name="Normal 2 5 2 13 15" xfId="41915"/>
    <cellStyle name="Normal 2 5 2 13 16" xfId="41916"/>
    <cellStyle name="Normal 2 5 2 13 17" xfId="41917"/>
    <cellStyle name="Normal 2 5 2 13 18" xfId="41918"/>
    <cellStyle name="Normal 2 5 2 13 19" xfId="41919"/>
    <cellStyle name="Normal 2 5 2 13 2" xfId="41920"/>
    <cellStyle name="Normal 2 5 2 13 20" xfId="41921"/>
    <cellStyle name="Normal 2 5 2 13 21" xfId="41922"/>
    <cellStyle name="Normal 2 5 2 13 22" xfId="41923"/>
    <cellStyle name="Normal 2 5 2 13 3" xfId="41924"/>
    <cellStyle name="Normal 2 5 2 13 4" xfId="41925"/>
    <cellStyle name="Normal 2 5 2 13 5" xfId="41926"/>
    <cellStyle name="Normal 2 5 2 13 6" xfId="41927"/>
    <cellStyle name="Normal 2 5 2 13 7" xfId="41928"/>
    <cellStyle name="Normal 2 5 2 13 8" xfId="41929"/>
    <cellStyle name="Normal 2 5 2 13 9" xfId="41930"/>
    <cellStyle name="Normal 2 5 2 14" xfId="41931"/>
    <cellStyle name="Normal 2 5 2 14 10" xfId="41932"/>
    <cellStyle name="Normal 2 5 2 14 11" xfId="41933"/>
    <cellStyle name="Normal 2 5 2 14 12" xfId="41934"/>
    <cellStyle name="Normal 2 5 2 14 13" xfId="41935"/>
    <cellStyle name="Normal 2 5 2 14 14" xfId="41936"/>
    <cellStyle name="Normal 2 5 2 14 15" xfId="41937"/>
    <cellStyle name="Normal 2 5 2 14 16" xfId="41938"/>
    <cellStyle name="Normal 2 5 2 14 17" xfId="41939"/>
    <cellStyle name="Normal 2 5 2 14 18" xfId="41940"/>
    <cellStyle name="Normal 2 5 2 14 19" xfId="41941"/>
    <cellStyle name="Normal 2 5 2 14 2" xfId="41942"/>
    <cellStyle name="Normal 2 5 2 14 20" xfId="41943"/>
    <cellStyle name="Normal 2 5 2 14 21" xfId="41944"/>
    <cellStyle name="Normal 2 5 2 14 22" xfId="41945"/>
    <cellStyle name="Normal 2 5 2 14 3" xfId="41946"/>
    <cellStyle name="Normal 2 5 2 14 4" xfId="41947"/>
    <cellStyle name="Normal 2 5 2 14 5" xfId="41948"/>
    <cellStyle name="Normal 2 5 2 14 6" xfId="41949"/>
    <cellStyle name="Normal 2 5 2 14 7" xfId="41950"/>
    <cellStyle name="Normal 2 5 2 14 8" xfId="41951"/>
    <cellStyle name="Normal 2 5 2 14 9" xfId="41952"/>
    <cellStyle name="Normal 2 5 2 15" xfId="41953"/>
    <cellStyle name="Normal 2 5 2 15 10" xfId="41954"/>
    <cellStyle name="Normal 2 5 2 15 11" xfId="41955"/>
    <cellStyle name="Normal 2 5 2 15 12" xfId="41956"/>
    <cellStyle name="Normal 2 5 2 15 13" xfId="41957"/>
    <cellStyle name="Normal 2 5 2 15 14" xfId="41958"/>
    <cellStyle name="Normal 2 5 2 15 15" xfId="41959"/>
    <cellStyle name="Normal 2 5 2 15 16" xfId="41960"/>
    <cellStyle name="Normal 2 5 2 15 17" xfId="41961"/>
    <cellStyle name="Normal 2 5 2 15 18" xfId="41962"/>
    <cellStyle name="Normal 2 5 2 15 19" xfId="41963"/>
    <cellStyle name="Normal 2 5 2 15 2" xfId="41964"/>
    <cellStyle name="Normal 2 5 2 15 20" xfId="41965"/>
    <cellStyle name="Normal 2 5 2 15 21" xfId="41966"/>
    <cellStyle name="Normal 2 5 2 15 22" xfId="41967"/>
    <cellStyle name="Normal 2 5 2 15 3" xfId="41968"/>
    <cellStyle name="Normal 2 5 2 15 4" xfId="41969"/>
    <cellStyle name="Normal 2 5 2 15 5" xfId="41970"/>
    <cellStyle name="Normal 2 5 2 15 6" xfId="41971"/>
    <cellStyle name="Normal 2 5 2 15 7" xfId="41972"/>
    <cellStyle name="Normal 2 5 2 15 8" xfId="41973"/>
    <cellStyle name="Normal 2 5 2 15 9" xfId="41974"/>
    <cellStyle name="Normal 2 5 2 16" xfId="41975"/>
    <cellStyle name="Normal 2 5 2 16 10" xfId="41976"/>
    <cellStyle name="Normal 2 5 2 16 11" xfId="41977"/>
    <cellStyle name="Normal 2 5 2 16 12" xfId="41978"/>
    <cellStyle name="Normal 2 5 2 16 13" xfId="41979"/>
    <cellStyle name="Normal 2 5 2 16 14" xfId="41980"/>
    <cellStyle name="Normal 2 5 2 16 15" xfId="41981"/>
    <cellStyle name="Normal 2 5 2 16 16" xfId="41982"/>
    <cellStyle name="Normal 2 5 2 16 17" xfId="41983"/>
    <cellStyle name="Normal 2 5 2 16 18" xfId="41984"/>
    <cellStyle name="Normal 2 5 2 16 19" xfId="41985"/>
    <cellStyle name="Normal 2 5 2 16 2" xfId="41986"/>
    <cellStyle name="Normal 2 5 2 16 20" xfId="41987"/>
    <cellStyle name="Normal 2 5 2 16 21" xfId="41988"/>
    <cellStyle name="Normal 2 5 2 16 22" xfId="41989"/>
    <cellStyle name="Normal 2 5 2 16 3" xfId="41990"/>
    <cellStyle name="Normal 2 5 2 16 4" xfId="41991"/>
    <cellStyle name="Normal 2 5 2 16 5" xfId="41992"/>
    <cellStyle name="Normal 2 5 2 16 6" xfId="41993"/>
    <cellStyle name="Normal 2 5 2 16 7" xfId="41994"/>
    <cellStyle name="Normal 2 5 2 16 8" xfId="41995"/>
    <cellStyle name="Normal 2 5 2 16 9" xfId="41996"/>
    <cellStyle name="Normal 2 5 2 17" xfId="41997"/>
    <cellStyle name="Normal 2 5 2 17 10" xfId="41998"/>
    <cellStyle name="Normal 2 5 2 17 11" xfId="41999"/>
    <cellStyle name="Normal 2 5 2 17 12" xfId="42000"/>
    <cellStyle name="Normal 2 5 2 17 13" xfId="42001"/>
    <cellStyle name="Normal 2 5 2 17 14" xfId="42002"/>
    <cellStyle name="Normal 2 5 2 17 15" xfId="42003"/>
    <cellStyle name="Normal 2 5 2 17 16" xfId="42004"/>
    <cellStyle name="Normal 2 5 2 17 17" xfId="42005"/>
    <cellStyle name="Normal 2 5 2 17 18" xfId="42006"/>
    <cellStyle name="Normal 2 5 2 17 19" xfId="42007"/>
    <cellStyle name="Normal 2 5 2 17 2" xfId="42008"/>
    <cellStyle name="Normal 2 5 2 17 20" xfId="42009"/>
    <cellStyle name="Normal 2 5 2 17 21" xfId="42010"/>
    <cellStyle name="Normal 2 5 2 17 22" xfId="42011"/>
    <cellStyle name="Normal 2 5 2 17 3" xfId="42012"/>
    <cellStyle name="Normal 2 5 2 17 4" xfId="42013"/>
    <cellStyle name="Normal 2 5 2 17 5" xfId="42014"/>
    <cellStyle name="Normal 2 5 2 17 6" xfId="42015"/>
    <cellStyle name="Normal 2 5 2 17 7" xfId="42016"/>
    <cellStyle name="Normal 2 5 2 17 8" xfId="42017"/>
    <cellStyle name="Normal 2 5 2 17 9" xfId="42018"/>
    <cellStyle name="Normal 2 5 2 18" xfId="42019"/>
    <cellStyle name="Normal 2 5 2 18 10" xfId="42020"/>
    <cellStyle name="Normal 2 5 2 18 11" xfId="42021"/>
    <cellStyle name="Normal 2 5 2 18 12" xfId="42022"/>
    <cellStyle name="Normal 2 5 2 18 13" xfId="42023"/>
    <cellStyle name="Normal 2 5 2 18 14" xfId="42024"/>
    <cellStyle name="Normal 2 5 2 18 15" xfId="42025"/>
    <cellStyle name="Normal 2 5 2 18 16" xfId="42026"/>
    <cellStyle name="Normal 2 5 2 18 17" xfId="42027"/>
    <cellStyle name="Normal 2 5 2 18 18" xfId="42028"/>
    <cellStyle name="Normal 2 5 2 18 19" xfId="42029"/>
    <cellStyle name="Normal 2 5 2 18 2" xfId="42030"/>
    <cellStyle name="Normal 2 5 2 18 20" xfId="42031"/>
    <cellStyle name="Normal 2 5 2 18 21" xfId="42032"/>
    <cellStyle name="Normal 2 5 2 18 22" xfId="42033"/>
    <cellStyle name="Normal 2 5 2 18 3" xfId="42034"/>
    <cellStyle name="Normal 2 5 2 18 4" xfId="42035"/>
    <cellStyle name="Normal 2 5 2 18 5" xfId="42036"/>
    <cellStyle name="Normal 2 5 2 18 6" xfId="42037"/>
    <cellStyle name="Normal 2 5 2 18 7" xfId="42038"/>
    <cellStyle name="Normal 2 5 2 18 8" xfId="42039"/>
    <cellStyle name="Normal 2 5 2 18 9" xfId="42040"/>
    <cellStyle name="Normal 2 5 2 19" xfId="42041"/>
    <cellStyle name="Normal 2 5 2 19 10" xfId="42042"/>
    <cellStyle name="Normal 2 5 2 19 11" xfId="42043"/>
    <cellStyle name="Normal 2 5 2 19 12" xfId="42044"/>
    <cellStyle name="Normal 2 5 2 19 13" xfId="42045"/>
    <cellStyle name="Normal 2 5 2 19 14" xfId="42046"/>
    <cellStyle name="Normal 2 5 2 19 15" xfId="42047"/>
    <cellStyle name="Normal 2 5 2 19 16" xfId="42048"/>
    <cellStyle name="Normal 2 5 2 19 17" xfId="42049"/>
    <cellStyle name="Normal 2 5 2 19 18" xfId="42050"/>
    <cellStyle name="Normal 2 5 2 19 19" xfId="42051"/>
    <cellStyle name="Normal 2 5 2 19 2" xfId="42052"/>
    <cellStyle name="Normal 2 5 2 19 20" xfId="42053"/>
    <cellStyle name="Normal 2 5 2 19 21" xfId="42054"/>
    <cellStyle name="Normal 2 5 2 19 22" xfId="42055"/>
    <cellStyle name="Normal 2 5 2 19 3" xfId="42056"/>
    <cellStyle name="Normal 2 5 2 19 4" xfId="42057"/>
    <cellStyle name="Normal 2 5 2 19 5" xfId="42058"/>
    <cellStyle name="Normal 2 5 2 19 6" xfId="42059"/>
    <cellStyle name="Normal 2 5 2 19 7" xfId="42060"/>
    <cellStyle name="Normal 2 5 2 19 8" xfId="42061"/>
    <cellStyle name="Normal 2 5 2 19 9" xfId="42062"/>
    <cellStyle name="Normal 2 5 2 2" xfId="42063"/>
    <cellStyle name="Normal 2 5 2 2 10" xfId="42064"/>
    <cellStyle name="Normal 2 5 2 2 11" xfId="42065"/>
    <cellStyle name="Normal 2 5 2 2 12" xfId="42066"/>
    <cellStyle name="Normal 2 5 2 2 13" xfId="42067"/>
    <cellStyle name="Normal 2 5 2 2 14" xfId="42068"/>
    <cellStyle name="Normal 2 5 2 2 15" xfId="42069"/>
    <cellStyle name="Normal 2 5 2 2 16" xfId="42070"/>
    <cellStyle name="Normal 2 5 2 2 17" xfId="42071"/>
    <cellStyle name="Normal 2 5 2 2 18" xfId="42072"/>
    <cellStyle name="Normal 2 5 2 2 19" xfId="42073"/>
    <cellStyle name="Normal 2 5 2 2 2" xfId="42074"/>
    <cellStyle name="Normal 2 5 2 2 2 10" xfId="42075"/>
    <cellStyle name="Normal 2 5 2 2 2 10 10" xfId="42076"/>
    <cellStyle name="Normal 2 5 2 2 2 10 11" xfId="42077"/>
    <cellStyle name="Normal 2 5 2 2 2 10 12" xfId="42078"/>
    <cellStyle name="Normal 2 5 2 2 2 10 13" xfId="42079"/>
    <cellStyle name="Normal 2 5 2 2 2 10 14" xfId="42080"/>
    <cellStyle name="Normal 2 5 2 2 2 10 15" xfId="42081"/>
    <cellStyle name="Normal 2 5 2 2 2 10 16" xfId="42082"/>
    <cellStyle name="Normal 2 5 2 2 2 10 17" xfId="42083"/>
    <cellStyle name="Normal 2 5 2 2 2 10 18" xfId="42084"/>
    <cellStyle name="Normal 2 5 2 2 2 10 19" xfId="42085"/>
    <cellStyle name="Normal 2 5 2 2 2 10 2" xfId="42086"/>
    <cellStyle name="Normal 2 5 2 2 2 10 20" xfId="42087"/>
    <cellStyle name="Normal 2 5 2 2 2 10 21" xfId="42088"/>
    <cellStyle name="Normal 2 5 2 2 2 10 22" xfId="42089"/>
    <cellStyle name="Normal 2 5 2 2 2 10 3" xfId="42090"/>
    <cellStyle name="Normal 2 5 2 2 2 10 4" xfId="42091"/>
    <cellStyle name="Normal 2 5 2 2 2 10 5" xfId="42092"/>
    <cellStyle name="Normal 2 5 2 2 2 10 6" xfId="42093"/>
    <cellStyle name="Normal 2 5 2 2 2 10 7" xfId="42094"/>
    <cellStyle name="Normal 2 5 2 2 2 10 8" xfId="42095"/>
    <cellStyle name="Normal 2 5 2 2 2 10 9" xfId="42096"/>
    <cellStyle name="Normal 2 5 2 2 2 11" xfId="42097"/>
    <cellStyle name="Normal 2 5 2 2 2 11 10" xfId="42098"/>
    <cellStyle name="Normal 2 5 2 2 2 11 11" xfId="42099"/>
    <cellStyle name="Normal 2 5 2 2 2 11 12" xfId="42100"/>
    <cellStyle name="Normal 2 5 2 2 2 11 13" xfId="42101"/>
    <cellStyle name="Normal 2 5 2 2 2 11 14" xfId="42102"/>
    <cellStyle name="Normal 2 5 2 2 2 11 15" xfId="42103"/>
    <cellStyle name="Normal 2 5 2 2 2 11 16" xfId="42104"/>
    <cellStyle name="Normal 2 5 2 2 2 11 17" xfId="42105"/>
    <cellStyle name="Normal 2 5 2 2 2 11 18" xfId="42106"/>
    <cellStyle name="Normal 2 5 2 2 2 11 19" xfId="42107"/>
    <cellStyle name="Normal 2 5 2 2 2 11 2" xfId="42108"/>
    <cellStyle name="Normal 2 5 2 2 2 11 20" xfId="42109"/>
    <cellStyle name="Normal 2 5 2 2 2 11 21" xfId="42110"/>
    <cellStyle name="Normal 2 5 2 2 2 11 22" xfId="42111"/>
    <cellStyle name="Normal 2 5 2 2 2 11 3" xfId="42112"/>
    <cellStyle name="Normal 2 5 2 2 2 11 4" xfId="42113"/>
    <cellStyle name="Normal 2 5 2 2 2 11 5" xfId="42114"/>
    <cellStyle name="Normal 2 5 2 2 2 11 6" xfId="42115"/>
    <cellStyle name="Normal 2 5 2 2 2 11 7" xfId="42116"/>
    <cellStyle name="Normal 2 5 2 2 2 11 8" xfId="42117"/>
    <cellStyle name="Normal 2 5 2 2 2 11 9" xfId="42118"/>
    <cellStyle name="Normal 2 5 2 2 2 12" xfId="42119"/>
    <cellStyle name="Normal 2 5 2 2 2 12 10" xfId="42120"/>
    <cellStyle name="Normal 2 5 2 2 2 12 11" xfId="42121"/>
    <cellStyle name="Normal 2 5 2 2 2 12 12" xfId="42122"/>
    <cellStyle name="Normal 2 5 2 2 2 12 13" xfId="42123"/>
    <cellStyle name="Normal 2 5 2 2 2 12 14" xfId="42124"/>
    <cellStyle name="Normal 2 5 2 2 2 12 15" xfId="42125"/>
    <cellStyle name="Normal 2 5 2 2 2 12 16" xfId="42126"/>
    <cellStyle name="Normal 2 5 2 2 2 12 17" xfId="42127"/>
    <cellStyle name="Normal 2 5 2 2 2 12 18" xfId="42128"/>
    <cellStyle name="Normal 2 5 2 2 2 12 19" xfId="42129"/>
    <cellStyle name="Normal 2 5 2 2 2 12 2" xfId="42130"/>
    <cellStyle name="Normal 2 5 2 2 2 12 20" xfId="42131"/>
    <cellStyle name="Normal 2 5 2 2 2 12 21" xfId="42132"/>
    <cellStyle name="Normal 2 5 2 2 2 12 22" xfId="42133"/>
    <cellStyle name="Normal 2 5 2 2 2 12 3" xfId="42134"/>
    <cellStyle name="Normal 2 5 2 2 2 12 4" xfId="42135"/>
    <cellStyle name="Normal 2 5 2 2 2 12 5" xfId="42136"/>
    <cellStyle name="Normal 2 5 2 2 2 12 6" xfId="42137"/>
    <cellStyle name="Normal 2 5 2 2 2 12 7" xfId="42138"/>
    <cellStyle name="Normal 2 5 2 2 2 12 8" xfId="42139"/>
    <cellStyle name="Normal 2 5 2 2 2 12 9" xfId="42140"/>
    <cellStyle name="Normal 2 5 2 2 2 13" xfId="42141"/>
    <cellStyle name="Normal 2 5 2 2 2 13 10" xfId="42142"/>
    <cellStyle name="Normal 2 5 2 2 2 13 11" xfId="42143"/>
    <cellStyle name="Normal 2 5 2 2 2 13 12" xfId="42144"/>
    <cellStyle name="Normal 2 5 2 2 2 13 13" xfId="42145"/>
    <cellStyle name="Normal 2 5 2 2 2 13 14" xfId="42146"/>
    <cellStyle name="Normal 2 5 2 2 2 13 15" xfId="42147"/>
    <cellStyle name="Normal 2 5 2 2 2 13 16" xfId="42148"/>
    <cellStyle name="Normal 2 5 2 2 2 13 17" xfId="42149"/>
    <cellStyle name="Normal 2 5 2 2 2 13 18" xfId="42150"/>
    <cellStyle name="Normal 2 5 2 2 2 13 19" xfId="42151"/>
    <cellStyle name="Normal 2 5 2 2 2 13 2" xfId="42152"/>
    <cellStyle name="Normal 2 5 2 2 2 13 20" xfId="42153"/>
    <cellStyle name="Normal 2 5 2 2 2 13 21" xfId="42154"/>
    <cellStyle name="Normal 2 5 2 2 2 13 22" xfId="42155"/>
    <cellStyle name="Normal 2 5 2 2 2 13 3" xfId="42156"/>
    <cellStyle name="Normal 2 5 2 2 2 13 4" xfId="42157"/>
    <cellStyle name="Normal 2 5 2 2 2 13 5" xfId="42158"/>
    <cellStyle name="Normal 2 5 2 2 2 13 6" xfId="42159"/>
    <cellStyle name="Normal 2 5 2 2 2 13 7" xfId="42160"/>
    <cellStyle name="Normal 2 5 2 2 2 13 8" xfId="42161"/>
    <cellStyle name="Normal 2 5 2 2 2 13 9" xfId="42162"/>
    <cellStyle name="Normal 2 5 2 2 2 14" xfId="42163"/>
    <cellStyle name="Normal 2 5 2 2 2 14 10" xfId="42164"/>
    <cellStyle name="Normal 2 5 2 2 2 14 11" xfId="42165"/>
    <cellStyle name="Normal 2 5 2 2 2 14 12" xfId="42166"/>
    <cellStyle name="Normal 2 5 2 2 2 14 13" xfId="42167"/>
    <cellStyle name="Normal 2 5 2 2 2 14 14" xfId="42168"/>
    <cellStyle name="Normal 2 5 2 2 2 14 15" xfId="42169"/>
    <cellStyle name="Normal 2 5 2 2 2 14 16" xfId="42170"/>
    <cellStyle name="Normal 2 5 2 2 2 14 17" xfId="42171"/>
    <cellStyle name="Normal 2 5 2 2 2 14 18" xfId="42172"/>
    <cellStyle name="Normal 2 5 2 2 2 14 19" xfId="42173"/>
    <cellStyle name="Normal 2 5 2 2 2 14 2" xfId="42174"/>
    <cellStyle name="Normal 2 5 2 2 2 14 20" xfId="42175"/>
    <cellStyle name="Normal 2 5 2 2 2 14 21" xfId="42176"/>
    <cellStyle name="Normal 2 5 2 2 2 14 22" xfId="42177"/>
    <cellStyle name="Normal 2 5 2 2 2 14 3" xfId="42178"/>
    <cellStyle name="Normal 2 5 2 2 2 14 4" xfId="42179"/>
    <cellStyle name="Normal 2 5 2 2 2 14 5" xfId="42180"/>
    <cellStyle name="Normal 2 5 2 2 2 14 6" xfId="42181"/>
    <cellStyle name="Normal 2 5 2 2 2 14 7" xfId="42182"/>
    <cellStyle name="Normal 2 5 2 2 2 14 8" xfId="42183"/>
    <cellStyle name="Normal 2 5 2 2 2 14 9" xfId="42184"/>
    <cellStyle name="Normal 2 5 2 2 2 15" xfId="42185"/>
    <cellStyle name="Normal 2 5 2 2 2 15 10" xfId="42186"/>
    <cellStyle name="Normal 2 5 2 2 2 15 11" xfId="42187"/>
    <cellStyle name="Normal 2 5 2 2 2 15 12" xfId="42188"/>
    <cellStyle name="Normal 2 5 2 2 2 15 13" xfId="42189"/>
    <cellStyle name="Normal 2 5 2 2 2 15 14" xfId="42190"/>
    <cellStyle name="Normal 2 5 2 2 2 15 15" xfId="42191"/>
    <cellStyle name="Normal 2 5 2 2 2 15 16" xfId="42192"/>
    <cellStyle name="Normal 2 5 2 2 2 15 17" xfId="42193"/>
    <cellStyle name="Normal 2 5 2 2 2 15 18" xfId="42194"/>
    <cellStyle name="Normal 2 5 2 2 2 15 19" xfId="42195"/>
    <cellStyle name="Normal 2 5 2 2 2 15 2" xfId="42196"/>
    <cellStyle name="Normal 2 5 2 2 2 15 20" xfId="42197"/>
    <cellStyle name="Normal 2 5 2 2 2 15 21" xfId="42198"/>
    <cellStyle name="Normal 2 5 2 2 2 15 22" xfId="42199"/>
    <cellStyle name="Normal 2 5 2 2 2 15 3" xfId="42200"/>
    <cellStyle name="Normal 2 5 2 2 2 15 4" xfId="42201"/>
    <cellStyle name="Normal 2 5 2 2 2 15 5" xfId="42202"/>
    <cellStyle name="Normal 2 5 2 2 2 15 6" xfId="42203"/>
    <cellStyle name="Normal 2 5 2 2 2 15 7" xfId="42204"/>
    <cellStyle name="Normal 2 5 2 2 2 15 8" xfId="42205"/>
    <cellStyle name="Normal 2 5 2 2 2 15 9" xfId="42206"/>
    <cellStyle name="Normal 2 5 2 2 2 16" xfId="42207"/>
    <cellStyle name="Normal 2 5 2 2 2 16 10" xfId="42208"/>
    <cellStyle name="Normal 2 5 2 2 2 16 11" xfId="42209"/>
    <cellStyle name="Normal 2 5 2 2 2 16 12" xfId="42210"/>
    <cellStyle name="Normal 2 5 2 2 2 16 13" xfId="42211"/>
    <cellStyle name="Normal 2 5 2 2 2 16 14" xfId="42212"/>
    <cellStyle name="Normal 2 5 2 2 2 16 15" xfId="42213"/>
    <cellStyle name="Normal 2 5 2 2 2 16 16" xfId="42214"/>
    <cellStyle name="Normal 2 5 2 2 2 16 17" xfId="42215"/>
    <cellStyle name="Normal 2 5 2 2 2 16 18" xfId="42216"/>
    <cellStyle name="Normal 2 5 2 2 2 16 19" xfId="42217"/>
    <cellStyle name="Normal 2 5 2 2 2 16 2" xfId="42218"/>
    <cellStyle name="Normal 2 5 2 2 2 16 20" xfId="42219"/>
    <cellStyle name="Normal 2 5 2 2 2 16 21" xfId="42220"/>
    <cellStyle name="Normal 2 5 2 2 2 16 22" xfId="42221"/>
    <cellStyle name="Normal 2 5 2 2 2 16 3" xfId="42222"/>
    <cellStyle name="Normal 2 5 2 2 2 16 4" xfId="42223"/>
    <cellStyle name="Normal 2 5 2 2 2 16 5" xfId="42224"/>
    <cellStyle name="Normal 2 5 2 2 2 16 6" xfId="42225"/>
    <cellStyle name="Normal 2 5 2 2 2 16 7" xfId="42226"/>
    <cellStyle name="Normal 2 5 2 2 2 16 8" xfId="42227"/>
    <cellStyle name="Normal 2 5 2 2 2 16 9" xfId="42228"/>
    <cellStyle name="Normal 2 5 2 2 2 17" xfId="42229"/>
    <cellStyle name="Normal 2 5 2 2 2 17 10" xfId="42230"/>
    <cellStyle name="Normal 2 5 2 2 2 17 11" xfId="42231"/>
    <cellStyle name="Normal 2 5 2 2 2 17 12" xfId="42232"/>
    <cellStyle name="Normal 2 5 2 2 2 17 13" xfId="42233"/>
    <cellStyle name="Normal 2 5 2 2 2 17 14" xfId="42234"/>
    <cellStyle name="Normal 2 5 2 2 2 17 15" xfId="42235"/>
    <cellStyle name="Normal 2 5 2 2 2 17 16" xfId="42236"/>
    <cellStyle name="Normal 2 5 2 2 2 17 17" xfId="42237"/>
    <cellStyle name="Normal 2 5 2 2 2 17 18" xfId="42238"/>
    <cellStyle name="Normal 2 5 2 2 2 17 19" xfId="42239"/>
    <cellStyle name="Normal 2 5 2 2 2 17 2" xfId="42240"/>
    <cellStyle name="Normal 2 5 2 2 2 17 20" xfId="42241"/>
    <cellStyle name="Normal 2 5 2 2 2 17 21" xfId="42242"/>
    <cellStyle name="Normal 2 5 2 2 2 17 22" xfId="42243"/>
    <cellStyle name="Normal 2 5 2 2 2 17 3" xfId="42244"/>
    <cellStyle name="Normal 2 5 2 2 2 17 4" xfId="42245"/>
    <cellStyle name="Normal 2 5 2 2 2 17 5" xfId="42246"/>
    <cellStyle name="Normal 2 5 2 2 2 17 6" xfId="42247"/>
    <cellStyle name="Normal 2 5 2 2 2 17 7" xfId="42248"/>
    <cellStyle name="Normal 2 5 2 2 2 17 8" xfId="42249"/>
    <cellStyle name="Normal 2 5 2 2 2 17 9" xfId="42250"/>
    <cellStyle name="Normal 2 5 2 2 2 18" xfId="42251"/>
    <cellStyle name="Normal 2 5 2 2 2 18 10" xfId="42252"/>
    <cellStyle name="Normal 2 5 2 2 2 18 11" xfId="42253"/>
    <cellStyle name="Normal 2 5 2 2 2 18 12" xfId="42254"/>
    <cellStyle name="Normal 2 5 2 2 2 18 13" xfId="42255"/>
    <cellStyle name="Normal 2 5 2 2 2 18 14" xfId="42256"/>
    <cellStyle name="Normal 2 5 2 2 2 18 15" xfId="42257"/>
    <cellStyle name="Normal 2 5 2 2 2 18 16" xfId="42258"/>
    <cellStyle name="Normal 2 5 2 2 2 18 17" xfId="42259"/>
    <cellStyle name="Normal 2 5 2 2 2 18 18" xfId="42260"/>
    <cellStyle name="Normal 2 5 2 2 2 18 19" xfId="42261"/>
    <cellStyle name="Normal 2 5 2 2 2 18 2" xfId="42262"/>
    <cellStyle name="Normal 2 5 2 2 2 18 20" xfId="42263"/>
    <cellStyle name="Normal 2 5 2 2 2 18 21" xfId="42264"/>
    <cellStyle name="Normal 2 5 2 2 2 18 22" xfId="42265"/>
    <cellStyle name="Normal 2 5 2 2 2 18 3" xfId="42266"/>
    <cellStyle name="Normal 2 5 2 2 2 18 4" xfId="42267"/>
    <cellStyle name="Normal 2 5 2 2 2 18 5" xfId="42268"/>
    <cellStyle name="Normal 2 5 2 2 2 18 6" xfId="42269"/>
    <cellStyle name="Normal 2 5 2 2 2 18 7" xfId="42270"/>
    <cellStyle name="Normal 2 5 2 2 2 18 8" xfId="42271"/>
    <cellStyle name="Normal 2 5 2 2 2 18 9" xfId="42272"/>
    <cellStyle name="Normal 2 5 2 2 2 19" xfId="42273"/>
    <cellStyle name="Normal 2 5 2 2 2 19 10" xfId="42274"/>
    <cellStyle name="Normal 2 5 2 2 2 19 11" xfId="42275"/>
    <cellStyle name="Normal 2 5 2 2 2 19 12" xfId="42276"/>
    <cellStyle name="Normal 2 5 2 2 2 19 13" xfId="42277"/>
    <cellStyle name="Normal 2 5 2 2 2 19 14" xfId="42278"/>
    <cellStyle name="Normal 2 5 2 2 2 19 15" xfId="42279"/>
    <cellStyle name="Normal 2 5 2 2 2 19 16" xfId="42280"/>
    <cellStyle name="Normal 2 5 2 2 2 19 17" xfId="42281"/>
    <cellStyle name="Normal 2 5 2 2 2 19 18" xfId="42282"/>
    <cellStyle name="Normal 2 5 2 2 2 19 19" xfId="42283"/>
    <cellStyle name="Normal 2 5 2 2 2 19 2" xfId="42284"/>
    <cellStyle name="Normal 2 5 2 2 2 19 20" xfId="42285"/>
    <cellStyle name="Normal 2 5 2 2 2 19 21" xfId="42286"/>
    <cellStyle name="Normal 2 5 2 2 2 19 22" xfId="42287"/>
    <cellStyle name="Normal 2 5 2 2 2 19 3" xfId="42288"/>
    <cellStyle name="Normal 2 5 2 2 2 19 4" xfId="42289"/>
    <cellStyle name="Normal 2 5 2 2 2 19 5" xfId="42290"/>
    <cellStyle name="Normal 2 5 2 2 2 19 6" xfId="42291"/>
    <cellStyle name="Normal 2 5 2 2 2 19 7" xfId="42292"/>
    <cellStyle name="Normal 2 5 2 2 2 19 8" xfId="42293"/>
    <cellStyle name="Normal 2 5 2 2 2 19 9" xfId="42294"/>
    <cellStyle name="Normal 2 5 2 2 2 2" xfId="42295"/>
    <cellStyle name="Normal 2 5 2 2 2 2 10" xfId="42296"/>
    <cellStyle name="Normal 2 5 2 2 2 2 11" xfId="42297"/>
    <cellStyle name="Normal 2 5 2 2 2 2 12" xfId="42298"/>
    <cellStyle name="Normal 2 5 2 2 2 2 13" xfId="42299"/>
    <cellStyle name="Normal 2 5 2 2 2 2 14" xfId="42300"/>
    <cellStyle name="Normal 2 5 2 2 2 2 15" xfId="42301"/>
    <cellStyle name="Normal 2 5 2 2 2 2 16" xfId="42302"/>
    <cellStyle name="Normal 2 5 2 2 2 2 17" xfId="42303"/>
    <cellStyle name="Normal 2 5 2 2 2 2 18" xfId="42304"/>
    <cellStyle name="Normal 2 5 2 2 2 2 19" xfId="42305"/>
    <cellStyle name="Normal 2 5 2 2 2 2 2" xfId="42306"/>
    <cellStyle name="Normal 2 5 2 2 2 2 20" xfId="42307"/>
    <cellStyle name="Normal 2 5 2 2 2 2 21" xfId="42308"/>
    <cellStyle name="Normal 2 5 2 2 2 2 22" xfId="42309"/>
    <cellStyle name="Normal 2 5 2 2 2 2 3" xfId="42310"/>
    <cellStyle name="Normal 2 5 2 2 2 2 4" xfId="42311"/>
    <cellStyle name="Normal 2 5 2 2 2 2 5" xfId="42312"/>
    <cellStyle name="Normal 2 5 2 2 2 2 6" xfId="42313"/>
    <cellStyle name="Normal 2 5 2 2 2 2 7" xfId="42314"/>
    <cellStyle name="Normal 2 5 2 2 2 2 8" xfId="42315"/>
    <cellStyle name="Normal 2 5 2 2 2 2 9" xfId="42316"/>
    <cellStyle name="Normal 2 5 2 2 2 20" xfId="42317"/>
    <cellStyle name="Normal 2 5 2 2 2 21" xfId="42318"/>
    <cellStyle name="Normal 2 5 2 2 2 22" xfId="42319"/>
    <cellStyle name="Normal 2 5 2 2 2 23" xfId="42320"/>
    <cellStyle name="Normal 2 5 2 2 2 24" xfId="42321"/>
    <cellStyle name="Normal 2 5 2 2 2 25" xfId="42322"/>
    <cellStyle name="Normal 2 5 2 2 2 26" xfId="42323"/>
    <cellStyle name="Normal 2 5 2 2 2 27" xfId="42324"/>
    <cellStyle name="Normal 2 5 2 2 2 28" xfId="42325"/>
    <cellStyle name="Normal 2 5 2 2 2 29" xfId="42326"/>
    <cellStyle name="Normal 2 5 2 2 2 3" xfId="42327"/>
    <cellStyle name="Normal 2 5 2 2 2 3 10" xfId="42328"/>
    <cellStyle name="Normal 2 5 2 2 2 3 11" xfId="42329"/>
    <cellStyle name="Normal 2 5 2 2 2 3 12" xfId="42330"/>
    <cellStyle name="Normal 2 5 2 2 2 3 13" xfId="42331"/>
    <cellStyle name="Normal 2 5 2 2 2 3 14" xfId="42332"/>
    <cellStyle name="Normal 2 5 2 2 2 3 15" xfId="42333"/>
    <cellStyle name="Normal 2 5 2 2 2 3 16" xfId="42334"/>
    <cellStyle name="Normal 2 5 2 2 2 3 17" xfId="42335"/>
    <cellStyle name="Normal 2 5 2 2 2 3 18" xfId="42336"/>
    <cellStyle name="Normal 2 5 2 2 2 3 19" xfId="42337"/>
    <cellStyle name="Normal 2 5 2 2 2 3 2" xfId="42338"/>
    <cellStyle name="Normal 2 5 2 2 2 3 20" xfId="42339"/>
    <cellStyle name="Normal 2 5 2 2 2 3 21" xfId="42340"/>
    <cellStyle name="Normal 2 5 2 2 2 3 22" xfId="42341"/>
    <cellStyle name="Normal 2 5 2 2 2 3 3" xfId="42342"/>
    <cellStyle name="Normal 2 5 2 2 2 3 4" xfId="42343"/>
    <cellStyle name="Normal 2 5 2 2 2 3 5" xfId="42344"/>
    <cellStyle name="Normal 2 5 2 2 2 3 6" xfId="42345"/>
    <cellStyle name="Normal 2 5 2 2 2 3 7" xfId="42346"/>
    <cellStyle name="Normal 2 5 2 2 2 3 8" xfId="42347"/>
    <cellStyle name="Normal 2 5 2 2 2 3 9" xfId="42348"/>
    <cellStyle name="Normal 2 5 2 2 2 30" xfId="42349"/>
    <cellStyle name="Normal 2 5 2 2 2 31" xfId="42350"/>
    <cellStyle name="Normal 2 5 2 2 2 32" xfId="42351"/>
    <cellStyle name="Normal 2 5 2 2 2 33" xfId="42352"/>
    <cellStyle name="Normal 2 5 2 2 2 34" xfId="42353"/>
    <cellStyle name="Normal 2 5 2 2 2 35" xfId="42354"/>
    <cellStyle name="Normal 2 5 2 2 2 36" xfId="42355"/>
    <cellStyle name="Normal 2 5 2 2 2 37" xfId="42356"/>
    <cellStyle name="Normal 2 5 2 2 2 38" xfId="42357"/>
    <cellStyle name="Normal 2 5 2 2 2 39" xfId="42358"/>
    <cellStyle name="Normal 2 5 2 2 2 4" xfId="42359"/>
    <cellStyle name="Normal 2 5 2 2 2 4 10" xfId="42360"/>
    <cellStyle name="Normal 2 5 2 2 2 4 11" xfId="42361"/>
    <cellStyle name="Normal 2 5 2 2 2 4 12" xfId="42362"/>
    <cellStyle name="Normal 2 5 2 2 2 4 13" xfId="42363"/>
    <cellStyle name="Normal 2 5 2 2 2 4 14" xfId="42364"/>
    <cellStyle name="Normal 2 5 2 2 2 4 15" xfId="42365"/>
    <cellStyle name="Normal 2 5 2 2 2 4 16" xfId="42366"/>
    <cellStyle name="Normal 2 5 2 2 2 4 17" xfId="42367"/>
    <cellStyle name="Normal 2 5 2 2 2 4 18" xfId="42368"/>
    <cellStyle name="Normal 2 5 2 2 2 4 19" xfId="42369"/>
    <cellStyle name="Normal 2 5 2 2 2 4 2" xfId="42370"/>
    <cellStyle name="Normal 2 5 2 2 2 4 20" xfId="42371"/>
    <cellStyle name="Normal 2 5 2 2 2 4 21" xfId="42372"/>
    <cellStyle name="Normal 2 5 2 2 2 4 22" xfId="42373"/>
    <cellStyle name="Normal 2 5 2 2 2 4 3" xfId="42374"/>
    <cellStyle name="Normal 2 5 2 2 2 4 4" xfId="42375"/>
    <cellStyle name="Normal 2 5 2 2 2 4 5" xfId="42376"/>
    <cellStyle name="Normal 2 5 2 2 2 4 6" xfId="42377"/>
    <cellStyle name="Normal 2 5 2 2 2 4 7" xfId="42378"/>
    <cellStyle name="Normal 2 5 2 2 2 4 8" xfId="42379"/>
    <cellStyle name="Normal 2 5 2 2 2 4 9" xfId="42380"/>
    <cellStyle name="Normal 2 5 2 2 2 40" xfId="42381"/>
    <cellStyle name="Normal 2 5 2 2 2 5" xfId="42382"/>
    <cellStyle name="Normal 2 5 2 2 2 5 10" xfId="42383"/>
    <cellStyle name="Normal 2 5 2 2 2 5 11" xfId="42384"/>
    <cellStyle name="Normal 2 5 2 2 2 5 12" xfId="42385"/>
    <cellStyle name="Normal 2 5 2 2 2 5 13" xfId="42386"/>
    <cellStyle name="Normal 2 5 2 2 2 5 14" xfId="42387"/>
    <cellStyle name="Normal 2 5 2 2 2 5 15" xfId="42388"/>
    <cellStyle name="Normal 2 5 2 2 2 5 16" xfId="42389"/>
    <cellStyle name="Normal 2 5 2 2 2 5 17" xfId="42390"/>
    <cellStyle name="Normal 2 5 2 2 2 5 18" xfId="42391"/>
    <cellStyle name="Normal 2 5 2 2 2 5 19" xfId="42392"/>
    <cellStyle name="Normal 2 5 2 2 2 5 2" xfId="42393"/>
    <cellStyle name="Normal 2 5 2 2 2 5 20" xfId="42394"/>
    <cellStyle name="Normal 2 5 2 2 2 5 21" xfId="42395"/>
    <cellStyle name="Normal 2 5 2 2 2 5 22" xfId="42396"/>
    <cellStyle name="Normal 2 5 2 2 2 5 3" xfId="42397"/>
    <cellStyle name="Normal 2 5 2 2 2 5 4" xfId="42398"/>
    <cellStyle name="Normal 2 5 2 2 2 5 5" xfId="42399"/>
    <cellStyle name="Normal 2 5 2 2 2 5 6" xfId="42400"/>
    <cellStyle name="Normal 2 5 2 2 2 5 7" xfId="42401"/>
    <cellStyle name="Normal 2 5 2 2 2 5 8" xfId="42402"/>
    <cellStyle name="Normal 2 5 2 2 2 5 9" xfId="42403"/>
    <cellStyle name="Normal 2 5 2 2 2 6" xfId="42404"/>
    <cellStyle name="Normal 2 5 2 2 2 6 10" xfId="42405"/>
    <cellStyle name="Normal 2 5 2 2 2 6 11" xfId="42406"/>
    <cellStyle name="Normal 2 5 2 2 2 6 12" xfId="42407"/>
    <cellStyle name="Normal 2 5 2 2 2 6 13" xfId="42408"/>
    <cellStyle name="Normal 2 5 2 2 2 6 14" xfId="42409"/>
    <cellStyle name="Normal 2 5 2 2 2 6 15" xfId="42410"/>
    <cellStyle name="Normal 2 5 2 2 2 6 16" xfId="42411"/>
    <cellStyle name="Normal 2 5 2 2 2 6 17" xfId="42412"/>
    <cellStyle name="Normal 2 5 2 2 2 6 18" xfId="42413"/>
    <cellStyle name="Normal 2 5 2 2 2 6 19" xfId="42414"/>
    <cellStyle name="Normal 2 5 2 2 2 6 2" xfId="42415"/>
    <cellStyle name="Normal 2 5 2 2 2 6 20" xfId="42416"/>
    <cellStyle name="Normal 2 5 2 2 2 6 21" xfId="42417"/>
    <cellStyle name="Normal 2 5 2 2 2 6 22" xfId="42418"/>
    <cellStyle name="Normal 2 5 2 2 2 6 3" xfId="42419"/>
    <cellStyle name="Normal 2 5 2 2 2 6 4" xfId="42420"/>
    <cellStyle name="Normal 2 5 2 2 2 6 5" xfId="42421"/>
    <cellStyle name="Normal 2 5 2 2 2 6 6" xfId="42422"/>
    <cellStyle name="Normal 2 5 2 2 2 6 7" xfId="42423"/>
    <cellStyle name="Normal 2 5 2 2 2 6 8" xfId="42424"/>
    <cellStyle name="Normal 2 5 2 2 2 6 9" xfId="42425"/>
    <cellStyle name="Normal 2 5 2 2 2 7" xfId="42426"/>
    <cellStyle name="Normal 2 5 2 2 2 7 10" xfId="42427"/>
    <cellStyle name="Normal 2 5 2 2 2 7 11" xfId="42428"/>
    <cellStyle name="Normal 2 5 2 2 2 7 12" xfId="42429"/>
    <cellStyle name="Normal 2 5 2 2 2 7 13" xfId="42430"/>
    <cellStyle name="Normal 2 5 2 2 2 7 14" xfId="42431"/>
    <cellStyle name="Normal 2 5 2 2 2 7 15" xfId="42432"/>
    <cellStyle name="Normal 2 5 2 2 2 7 16" xfId="42433"/>
    <cellStyle name="Normal 2 5 2 2 2 7 17" xfId="42434"/>
    <cellStyle name="Normal 2 5 2 2 2 7 18" xfId="42435"/>
    <cellStyle name="Normal 2 5 2 2 2 7 19" xfId="42436"/>
    <cellStyle name="Normal 2 5 2 2 2 7 2" xfId="42437"/>
    <cellStyle name="Normal 2 5 2 2 2 7 20" xfId="42438"/>
    <cellStyle name="Normal 2 5 2 2 2 7 21" xfId="42439"/>
    <cellStyle name="Normal 2 5 2 2 2 7 22" xfId="42440"/>
    <cellStyle name="Normal 2 5 2 2 2 7 3" xfId="42441"/>
    <cellStyle name="Normal 2 5 2 2 2 7 4" xfId="42442"/>
    <cellStyle name="Normal 2 5 2 2 2 7 5" xfId="42443"/>
    <cellStyle name="Normal 2 5 2 2 2 7 6" xfId="42444"/>
    <cellStyle name="Normal 2 5 2 2 2 7 7" xfId="42445"/>
    <cellStyle name="Normal 2 5 2 2 2 7 8" xfId="42446"/>
    <cellStyle name="Normal 2 5 2 2 2 7 9" xfId="42447"/>
    <cellStyle name="Normal 2 5 2 2 2 8" xfId="42448"/>
    <cellStyle name="Normal 2 5 2 2 2 8 10" xfId="42449"/>
    <cellStyle name="Normal 2 5 2 2 2 8 11" xfId="42450"/>
    <cellStyle name="Normal 2 5 2 2 2 8 12" xfId="42451"/>
    <cellStyle name="Normal 2 5 2 2 2 8 13" xfId="42452"/>
    <cellStyle name="Normal 2 5 2 2 2 8 14" xfId="42453"/>
    <cellStyle name="Normal 2 5 2 2 2 8 15" xfId="42454"/>
    <cellStyle name="Normal 2 5 2 2 2 8 16" xfId="42455"/>
    <cellStyle name="Normal 2 5 2 2 2 8 17" xfId="42456"/>
    <cellStyle name="Normal 2 5 2 2 2 8 18" xfId="42457"/>
    <cellStyle name="Normal 2 5 2 2 2 8 19" xfId="42458"/>
    <cellStyle name="Normal 2 5 2 2 2 8 2" xfId="42459"/>
    <cellStyle name="Normal 2 5 2 2 2 8 20" xfId="42460"/>
    <cellStyle name="Normal 2 5 2 2 2 8 21" xfId="42461"/>
    <cellStyle name="Normal 2 5 2 2 2 8 22" xfId="42462"/>
    <cellStyle name="Normal 2 5 2 2 2 8 3" xfId="42463"/>
    <cellStyle name="Normal 2 5 2 2 2 8 4" xfId="42464"/>
    <cellStyle name="Normal 2 5 2 2 2 8 5" xfId="42465"/>
    <cellStyle name="Normal 2 5 2 2 2 8 6" xfId="42466"/>
    <cellStyle name="Normal 2 5 2 2 2 8 7" xfId="42467"/>
    <cellStyle name="Normal 2 5 2 2 2 8 8" xfId="42468"/>
    <cellStyle name="Normal 2 5 2 2 2 8 9" xfId="42469"/>
    <cellStyle name="Normal 2 5 2 2 2 9" xfId="42470"/>
    <cellStyle name="Normal 2 5 2 2 2 9 10" xfId="42471"/>
    <cellStyle name="Normal 2 5 2 2 2 9 11" xfId="42472"/>
    <cellStyle name="Normal 2 5 2 2 2 9 12" xfId="42473"/>
    <cellStyle name="Normal 2 5 2 2 2 9 13" xfId="42474"/>
    <cellStyle name="Normal 2 5 2 2 2 9 14" xfId="42475"/>
    <cellStyle name="Normal 2 5 2 2 2 9 15" xfId="42476"/>
    <cellStyle name="Normal 2 5 2 2 2 9 16" xfId="42477"/>
    <cellStyle name="Normal 2 5 2 2 2 9 17" xfId="42478"/>
    <cellStyle name="Normal 2 5 2 2 2 9 18" xfId="42479"/>
    <cellStyle name="Normal 2 5 2 2 2 9 19" xfId="42480"/>
    <cellStyle name="Normal 2 5 2 2 2 9 2" xfId="42481"/>
    <cellStyle name="Normal 2 5 2 2 2 9 20" xfId="42482"/>
    <cellStyle name="Normal 2 5 2 2 2 9 21" xfId="42483"/>
    <cellStyle name="Normal 2 5 2 2 2 9 22" xfId="42484"/>
    <cellStyle name="Normal 2 5 2 2 2 9 3" xfId="42485"/>
    <cellStyle name="Normal 2 5 2 2 2 9 4" xfId="42486"/>
    <cellStyle name="Normal 2 5 2 2 2 9 5" xfId="42487"/>
    <cellStyle name="Normal 2 5 2 2 2 9 6" xfId="42488"/>
    <cellStyle name="Normal 2 5 2 2 2 9 7" xfId="42489"/>
    <cellStyle name="Normal 2 5 2 2 2 9 8" xfId="42490"/>
    <cellStyle name="Normal 2 5 2 2 2 9 9" xfId="42491"/>
    <cellStyle name="Normal 2 5 2 2 20" xfId="42492"/>
    <cellStyle name="Normal 2 5 2 2 21" xfId="42493"/>
    <cellStyle name="Normal 2 5 2 2 22" xfId="42494"/>
    <cellStyle name="Normal 2 5 2 2 23" xfId="42495"/>
    <cellStyle name="Normal 2 5 2 2 24" xfId="42496"/>
    <cellStyle name="Normal 2 5 2 2 25" xfId="42497"/>
    <cellStyle name="Normal 2 5 2 2 26" xfId="42498"/>
    <cellStyle name="Normal 2 5 2 2 27" xfId="42499"/>
    <cellStyle name="Normal 2 5 2 2 28" xfId="42500"/>
    <cellStyle name="Normal 2 5 2 2 29" xfId="42501"/>
    <cellStyle name="Normal 2 5 2 2 3" xfId="42502"/>
    <cellStyle name="Normal 2 5 2 2 30" xfId="42503"/>
    <cellStyle name="Normal 2 5 2 2 31" xfId="42504"/>
    <cellStyle name="Normal 2 5 2 2 32" xfId="42505"/>
    <cellStyle name="Normal 2 5 2 2 33" xfId="42506"/>
    <cellStyle name="Normal 2 5 2 2 34" xfId="42507"/>
    <cellStyle name="Normal 2 5 2 2 35" xfId="42508"/>
    <cellStyle name="Normal 2 5 2 2 36" xfId="42509"/>
    <cellStyle name="Normal 2 5 2 2 37" xfId="42510"/>
    <cellStyle name="Normal 2 5 2 2 38" xfId="42511"/>
    <cellStyle name="Normal 2 5 2 2 39" xfId="42512"/>
    <cellStyle name="Normal 2 5 2 2 4" xfId="42513"/>
    <cellStyle name="Normal 2 5 2 2 40" xfId="42514"/>
    <cellStyle name="Normal 2 5 2 2 5" xfId="42515"/>
    <cellStyle name="Normal 2 5 2 2 6" xfId="42516"/>
    <cellStyle name="Normal 2 5 2 2 7" xfId="42517"/>
    <cellStyle name="Normal 2 5 2 2 8" xfId="42518"/>
    <cellStyle name="Normal 2 5 2 2 9" xfId="42519"/>
    <cellStyle name="Normal 2 5 2 20" xfId="42520"/>
    <cellStyle name="Normal 2 5 2 20 10" xfId="42521"/>
    <cellStyle name="Normal 2 5 2 20 11" xfId="42522"/>
    <cellStyle name="Normal 2 5 2 20 12" xfId="42523"/>
    <cellStyle name="Normal 2 5 2 20 13" xfId="42524"/>
    <cellStyle name="Normal 2 5 2 20 14" xfId="42525"/>
    <cellStyle name="Normal 2 5 2 20 15" xfId="42526"/>
    <cellStyle name="Normal 2 5 2 20 16" xfId="42527"/>
    <cellStyle name="Normal 2 5 2 20 17" xfId="42528"/>
    <cellStyle name="Normal 2 5 2 20 18" xfId="42529"/>
    <cellStyle name="Normal 2 5 2 20 19" xfId="42530"/>
    <cellStyle name="Normal 2 5 2 20 2" xfId="42531"/>
    <cellStyle name="Normal 2 5 2 20 20" xfId="42532"/>
    <cellStyle name="Normal 2 5 2 20 21" xfId="42533"/>
    <cellStyle name="Normal 2 5 2 20 22" xfId="42534"/>
    <cellStyle name="Normal 2 5 2 20 3" xfId="42535"/>
    <cellStyle name="Normal 2 5 2 20 4" xfId="42536"/>
    <cellStyle name="Normal 2 5 2 20 5" xfId="42537"/>
    <cellStyle name="Normal 2 5 2 20 6" xfId="42538"/>
    <cellStyle name="Normal 2 5 2 20 7" xfId="42539"/>
    <cellStyle name="Normal 2 5 2 20 8" xfId="42540"/>
    <cellStyle name="Normal 2 5 2 20 9" xfId="42541"/>
    <cellStyle name="Normal 2 5 2 21" xfId="42542"/>
    <cellStyle name="Normal 2 5 2 21 10" xfId="42543"/>
    <cellStyle name="Normal 2 5 2 21 11" xfId="42544"/>
    <cellStyle name="Normal 2 5 2 21 12" xfId="42545"/>
    <cellStyle name="Normal 2 5 2 21 13" xfId="42546"/>
    <cellStyle name="Normal 2 5 2 21 14" xfId="42547"/>
    <cellStyle name="Normal 2 5 2 21 15" xfId="42548"/>
    <cellStyle name="Normal 2 5 2 21 16" xfId="42549"/>
    <cellStyle name="Normal 2 5 2 21 17" xfId="42550"/>
    <cellStyle name="Normal 2 5 2 21 18" xfId="42551"/>
    <cellStyle name="Normal 2 5 2 21 19" xfId="42552"/>
    <cellStyle name="Normal 2 5 2 21 2" xfId="42553"/>
    <cellStyle name="Normal 2 5 2 21 20" xfId="42554"/>
    <cellStyle name="Normal 2 5 2 21 21" xfId="42555"/>
    <cellStyle name="Normal 2 5 2 21 22" xfId="42556"/>
    <cellStyle name="Normal 2 5 2 21 3" xfId="42557"/>
    <cellStyle name="Normal 2 5 2 21 4" xfId="42558"/>
    <cellStyle name="Normal 2 5 2 21 5" xfId="42559"/>
    <cellStyle name="Normal 2 5 2 21 6" xfId="42560"/>
    <cellStyle name="Normal 2 5 2 21 7" xfId="42561"/>
    <cellStyle name="Normal 2 5 2 21 8" xfId="42562"/>
    <cellStyle name="Normal 2 5 2 21 9" xfId="42563"/>
    <cellStyle name="Normal 2 5 2 22" xfId="42564"/>
    <cellStyle name="Normal 2 5 2 22 10" xfId="42565"/>
    <cellStyle name="Normal 2 5 2 22 11" xfId="42566"/>
    <cellStyle name="Normal 2 5 2 22 12" xfId="42567"/>
    <cellStyle name="Normal 2 5 2 22 13" xfId="42568"/>
    <cellStyle name="Normal 2 5 2 22 14" xfId="42569"/>
    <cellStyle name="Normal 2 5 2 22 15" xfId="42570"/>
    <cellStyle name="Normal 2 5 2 22 16" xfId="42571"/>
    <cellStyle name="Normal 2 5 2 22 17" xfId="42572"/>
    <cellStyle name="Normal 2 5 2 22 18" xfId="42573"/>
    <cellStyle name="Normal 2 5 2 22 19" xfId="42574"/>
    <cellStyle name="Normal 2 5 2 22 2" xfId="42575"/>
    <cellStyle name="Normal 2 5 2 22 20" xfId="42576"/>
    <cellStyle name="Normal 2 5 2 22 21" xfId="42577"/>
    <cellStyle name="Normal 2 5 2 22 22" xfId="42578"/>
    <cellStyle name="Normal 2 5 2 22 3" xfId="42579"/>
    <cellStyle name="Normal 2 5 2 22 4" xfId="42580"/>
    <cellStyle name="Normal 2 5 2 22 5" xfId="42581"/>
    <cellStyle name="Normal 2 5 2 22 6" xfId="42582"/>
    <cellStyle name="Normal 2 5 2 22 7" xfId="42583"/>
    <cellStyle name="Normal 2 5 2 22 8" xfId="42584"/>
    <cellStyle name="Normal 2 5 2 22 9" xfId="42585"/>
    <cellStyle name="Normal 2 5 2 23" xfId="42586"/>
    <cellStyle name="Normal 2 5 2 23 10" xfId="42587"/>
    <cellStyle name="Normal 2 5 2 23 11" xfId="42588"/>
    <cellStyle name="Normal 2 5 2 23 12" xfId="42589"/>
    <cellStyle name="Normal 2 5 2 23 13" xfId="42590"/>
    <cellStyle name="Normal 2 5 2 23 14" xfId="42591"/>
    <cellStyle name="Normal 2 5 2 23 15" xfId="42592"/>
    <cellStyle name="Normal 2 5 2 23 16" xfId="42593"/>
    <cellStyle name="Normal 2 5 2 23 17" xfId="42594"/>
    <cellStyle name="Normal 2 5 2 23 18" xfId="42595"/>
    <cellStyle name="Normal 2 5 2 23 19" xfId="42596"/>
    <cellStyle name="Normal 2 5 2 23 2" xfId="42597"/>
    <cellStyle name="Normal 2 5 2 23 20" xfId="42598"/>
    <cellStyle name="Normal 2 5 2 23 21" xfId="42599"/>
    <cellStyle name="Normal 2 5 2 23 22" xfId="42600"/>
    <cellStyle name="Normal 2 5 2 23 3" xfId="42601"/>
    <cellStyle name="Normal 2 5 2 23 4" xfId="42602"/>
    <cellStyle name="Normal 2 5 2 23 5" xfId="42603"/>
    <cellStyle name="Normal 2 5 2 23 6" xfId="42604"/>
    <cellStyle name="Normal 2 5 2 23 7" xfId="42605"/>
    <cellStyle name="Normal 2 5 2 23 8" xfId="42606"/>
    <cellStyle name="Normal 2 5 2 23 9" xfId="42607"/>
    <cellStyle name="Normal 2 5 2 24" xfId="42608"/>
    <cellStyle name="Normal 2 5 2 24 10" xfId="42609"/>
    <cellStyle name="Normal 2 5 2 24 11" xfId="42610"/>
    <cellStyle name="Normal 2 5 2 24 12" xfId="42611"/>
    <cellStyle name="Normal 2 5 2 24 13" xfId="42612"/>
    <cellStyle name="Normal 2 5 2 24 14" xfId="42613"/>
    <cellStyle name="Normal 2 5 2 24 15" xfId="42614"/>
    <cellStyle name="Normal 2 5 2 24 16" xfId="42615"/>
    <cellStyle name="Normal 2 5 2 24 17" xfId="42616"/>
    <cellStyle name="Normal 2 5 2 24 18" xfId="42617"/>
    <cellStyle name="Normal 2 5 2 24 19" xfId="42618"/>
    <cellStyle name="Normal 2 5 2 24 2" xfId="42619"/>
    <cellStyle name="Normal 2 5 2 24 20" xfId="42620"/>
    <cellStyle name="Normal 2 5 2 24 21" xfId="42621"/>
    <cellStyle name="Normal 2 5 2 24 22" xfId="42622"/>
    <cellStyle name="Normal 2 5 2 24 3" xfId="42623"/>
    <cellStyle name="Normal 2 5 2 24 4" xfId="42624"/>
    <cellStyle name="Normal 2 5 2 24 5" xfId="42625"/>
    <cellStyle name="Normal 2 5 2 24 6" xfId="42626"/>
    <cellStyle name="Normal 2 5 2 24 7" xfId="42627"/>
    <cellStyle name="Normal 2 5 2 24 8" xfId="42628"/>
    <cellStyle name="Normal 2 5 2 24 9" xfId="42629"/>
    <cellStyle name="Normal 2 5 2 25" xfId="42630"/>
    <cellStyle name="Normal 2 5 2 26" xfId="42631"/>
    <cellStyle name="Normal 2 5 2 27" xfId="42632"/>
    <cellStyle name="Normal 2 5 2 28" xfId="42633"/>
    <cellStyle name="Normal 2 5 2 29" xfId="42634"/>
    <cellStyle name="Normal 2 5 2 3" xfId="42635"/>
    <cellStyle name="Normal 2 5 2 3 10" xfId="42636"/>
    <cellStyle name="Normal 2 5 2 3 11" xfId="42637"/>
    <cellStyle name="Normal 2 5 2 3 12" xfId="42638"/>
    <cellStyle name="Normal 2 5 2 3 13" xfId="42639"/>
    <cellStyle name="Normal 2 5 2 3 14" xfId="42640"/>
    <cellStyle name="Normal 2 5 2 3 15" xfId="42641"/>
    <cellStyle name="Normal 2 5 2 3 16" xfId="42642"/>
    <cellStyle name="Normal 2 5 2 3 17" xfId="42643"/>
    <cellStyle name="Normal 2 5 2 3 18" xfId="42644"/>
    <cellStyle name="Normal 2 5 2 3 19" xfId="42645"/>
    <cellStyle name="Normal 2 5 2 3 2" xfId="42646"/>
    <cellStyle name="Normal 2 5 2 3 20" xfId="42647"/>
    <cellStyle name="Normal 2 5 2 3 21" xfId="42648"/>
    <cellStyle name="Normal 2 5 2 3 22" xfId="42649"/>
    <cellStyle name="Normal 2 5 2 3 3" xfId="42650"/>
    <cellStyle name="Normal 2 5 2 3 4" xfId="42651"/>
    <cellStyle name="Normal 2 5 2 3 5" xfId="42652"/>
    <cellStyle name="Normal 2 5 2 3 6" xfId="42653"/>
    <cellStyle name="Normal 2 5 2 3 7" xfId="42654"/>
    <cellStyle name="Normal 2 5 2 3 8" xfId="42655"/>
    <cellStyle name="Normal 2 5 2 3 9" xfId="42656"/>
    <cellStyle name="Normal 2 5 2 30" xfId="42657"/>
    <cellStyle name="Normal 2 5 2 31" xfId="42658"/>
    <cellStyle name="Normal 2 5 2 32" xfId="42659"/>
    <cellStyle name="Normal 2 5 2 33" xfId="42660"/>
    <cellStyle name="Normal 2 5 2 34" xfId="42661"/>
    <cellStyle name="Normal 2 5 2 35" xfId="42662"/>
    <cellStyle name="Normal 2 5 2 36" xfId="42663"/>
    <cellStyle name="Normal 2 5 2 37" xfId="42664"/>
    <cellStyle name="Normal 2 5 2 38" xfId="42665"/>
    <cellStyle name="Normal 2 5 2 39" xfId="42666"/>
    <cellStyle name="Normal 2 5 2 4" xfId="42667"/>
    <cellStyle name="Normal 2 5 2 4 10" xfId="42668"/>
    <cellStyle name="Normal 2 5 2 4 11" xfId="42669"/>
    <cellStyle name="Normal 2 5 2 4 12" xfId="42670"/>
    <cellStyle name="Normal 2 5 2 4 13" xfId="42671"/>
    <cellStyle name="Normal 2 5 2 4 14" xfId="42672"/>
    <cellStyle name="Normal 2 5 2 4 15" xfId="42673"/>
    <cellStyle name="Normal 2 5 2 4 16" xfId="42674"/>
    <cellStyle name="Normal 2 5 2 4 17" xfId="42675"/>
    <cellStyle name="Normal 2 5 2 4 18" xfId="42676"/>
    <cellStyle name="Normal 2 5 2 4 19" xfId="42677"/>
    <cellStyle name="Normal 2 5 2 4 2" xfId="42678"/>
    <cellStyle name="Normal 2 5 2 4 20" xfId="42679"/>
    <cellStyle name="Normal 2 5 2 4 21" xfId="42680"/>
    <cellStyle name="Normal 2 5 2 4 22" xfId="42681"/>
    <cellStyle name="Normal 2 5 2 4 3" xfId="42682"/>
    <cellStyle name="Normal 2 5 2 4 4" xfId="42683"/>
    <cellStyle name="Normal 2 5 2 4 5" xfId="42684"/>
    <cellStyle name="Normal 2 5 2 4 6" xfId="42685"/>
    <cellStyle name="Normal 2 5 2 4 7" xfId="42686"/>
    <cellStyle name="Normal 2 5 2 4 8" xfId="42687"/>
    <cellStyle name="Normal 2 5 2 4 9" xfId="42688"/>
    <cellStyle name="Normal 2 5 2 40" xfId="42689"/>
    <cellStyle name="Normal 2 5 2 41" xfId="42690"/>
    <cellStyle name="Normal 2 5 2 42" xfId="42691"/>
    <cellStyle name="Normal 2 5 2 43" xfId="42692"/>
    <cellStyle name="Normal 2 5 2 44" xfId="42693"/>
    <cellStyle name="Normal 2 5 2 45" xfId="42694"/>
    <cellStyle name="Normal 2 5 2 5" xfId="42695"/>
    <cellStyle name="Normal 2 5 2 5 10" xfId="42696"/>
    <cellStyle name="Normal 2 5 2 5 11" xfId="42697"/>
    <cellStyle name="Normal 2 5 2 5 12" xfId="42698"/>
    <cellStyle name="Normal 2 5 2 5 13" xfId="42699"/>
    <cellStyle name="Normal 2 5 2 5 14" xfId="42700"/>
    <cellStyle name="Normal 2 5 2 5 15" xfId="42701"/>
    <cellStyle name="Normal 2 5 2 5 16" xfId="42702"/>
    <cellStyle name="Normal 2 5 2 5 17" xfId="42703"/>
    <cellStyle name="Normal 2 5 2 5 18" xfId="42704"/>
    <cellStyle name="Normal 2 5 2 5 19" xfId="42705"/>
    <cellStyle name="Normal 2 5 2 5 2" xfId="42706"/>
    <cellStyle name="Normal 2 5 2 5 20" xfId="42707"/>
    <cellStyle name="Normal 2 5 2 5 21" xfId="42708"/>
    <cellStyle name="Normal 2 5 2 5 22" xfId="42709"/>
    <cellStyle name="Normal 2 5 2 5 3" xfId="42710"/>
    <cellStyle name="Normal 2 5 2 5 4" xfId="42711"/>
    <cellStyle name="Normal 2 5 2 5 5" xfId="42712"/>
    <cellStyle name="Normal 2 5 2 5 6" xfId="42713"/>
    <cellStyle name="Normal 2 5 2 5 7" xfId="42714"/>
    <cellStyle name="Normal 2 5 2 5 8" xfId="42715"/>
    <cellStyle name="Normal 2 5 2 5 9" xfId="42716"/>
    <cellStyle name="Normal 2 5 2 6" xfId="42717"/>
    <cellStyle name="Normal 2 5 2 6 10" xfId="42718"/>
    <cellStyle name="Normal 2 5 2 6 11" xfId="42719"/>
    <cellStyle name="Normal 2 5 2 6 12" xfId="42720"/>
    <cellStyle name="Normal 2 5 2 6 13" xfId="42721"/>
    <cellStyle name="Normal 2 5 2 6 14" xfId="42722"/>
    <cellStyle name="Normal 2 5 2 6 15" xfId="42723"/>
    <cellStyle name="Normal 2 5 2 6 16" xfId="42724"/>
    <cellStyle name="Normal 2 5 2 6 17" xfId="42725"/>
    <cellStyle name="Normal 2 5 2 6 18" xfId="42726"/>
    <cellStyle name="Normal 2 5 2 6 19" xfId="42727"/>
    <cellStyle name="Normal 2 5 2 6 2" xfId="42728"/>
    <cellStyle name="Normal 2 5 2 6 20" xfId="42729"/>
    <cellStyle name="Normal 2 5 2 6 21" xfId="42730"/>
    <cellStyle name="Normal 2 5 2 6 22" xfId="42731"/>
    <cellStyle name="Normal 2 5 2 6 3" xfId="42732"/>
    <cellStyle name="Normal 2 5 2 6 4" xfId="42733"/>
    <cellStyle name="Normal 2 5 2 6 5" xfId="42734"/>
    <cellStyle name="Normal 2 5 2 6 6" xfId="42735"/>
    <cellStyle name="Normal 2 5 2 6 7" xfId="42736"/>
    <cellStyle name="Normal 2 5 2 6 8" xfId="42737"/>
    <cellStyle name="Normal 2 5 2 6 9" xfId="42738"/>
    <cellStyle name="Normal 2 5 2 7" xfId="42739"/>
    <cellStyle name="Normal 2 5 2 7 10" xfId="42740"/>
    <cellStyle name="Normal 2 5 2 7 11" xfId="42741"/>
    <cellStyle name="Normal 2 5 2 7 12" xfId="42742"/>
    <cellStyle name="Normal 2 5 2 7 13" xfId="42743"/>
    <cellStyle name="Normal 2 5 2 7 14" xfId="42744"/>
    <cellStyle name="Normal 2 5 2 7 15" xfId="42745"/>
    <cellStyle name="Normal 2 5 2 7 16" xfId="42746"/>
    <cellStyle name="Normal 2 5 2 7 17" xfId="42747"/>
    <cellStyle name="Normal 2 5 2 7 18" xfId="42748"/>
    <cellStyle name="Normal 2 5 2 7 19" xfId="42749"/>
    <cellStyle name="Normal 2 5 2 7 2" xfId="42750"/>
    <cellStyle name="Normal 2 5 2 7 20" xfId="42751"/>
    <cellStyle name="Normal 2 5 2 7 21" xfId="42752"/>
    <cellStyle name="Normal 2 5 2 7 22" xfId="42753"/>
    <cellStyle name="Normal 2 5 2 7 3" xfId="42754"/>
    <cellStyle name="Normal 2 5 2 7 4" xfId="42755"/>
    <cellStyle name="Normal 2 5 2 7 5" xfId="42756"/>
    <cellStyle name="Normal 2 5 2 7 6" xfId="42757"/>
    <cellStyle name="Normal 2 5 2 7 7" xfId="42758"/>
    <cellStyle name="Normal 2 5 2 7 8" xfId="42759"/>
    <cellStyle name="Normal 2 5 2 7 9" xfId="42760"/>
    <cellStyle name="Normal 2 5 2 8" xfId="42761"/>
    <cellStyle name="Normal 2 5 2 8 10" xfId="42762"/>
    <cellStyle name="Normal 2 5 2 8 11" xfId="42763"/>
    <cellStyle name="Normal 2 5 2 8 12" xfId="42764"/>
    <cellStyle name="Normal 2 5 2 8 13" xfId="42765"/>
    <cellStyle name="Normal 2 5 2 8 14" xfId="42766"/>
    <cellStyle name="Normal 2 5 2 8 15" xfId="42767"/>
    <cellStyle name="Normal 2 5 2 8 16" xfId="42768"/>
    <cellStyle name="Normal 2 5 2 8 17" xfId="42769"/>
    <cellStyle name="Normal 2 5 2 8 18" xfId="42770"/>
    <cellStyle name="Normal 2 5 2 8 19" xfId="42771"/>
    <cellStyle name="Normal 2 5 2 8 2" xfId="42772"/>
    <cellStyle name="Normal 2 5 2 8 20" xfId="42773"/>
    <cellStyle name="Normal 2 5 2 8 21" xfId="42774"/>
    <cellStyle name="Normal 2 5 2 8 22" xfId="42775"/>
    <cellStyle name="Normal 2 5 2 8 3" xfId="42776"/>
    <cellStyle name="Normal 2 5 2 8 4" xfId="42777"/>
    <cellStyle name="Normal 2 5 2 8 5" xfId="42778"/>
    <cellStyle name="Normal 2 5 2 8 6" xfId="42779"/>
    <cellStyle name="Normal 2 5 2 8 7" xfId="42780"/>
    <cellStyle name="Normal 2 5 2 8 8" xfId="42781"/>
    <cellStyle name="Normal 2 5 2 8 9" xfId="42782"/>
    <cellStyle name="Normal 2 5 2 9" xfId="42783"/>
    <cellStyle name="Normal 2 5 2 9 10" xfId="42784"/>
    <cellStyle name="Normal 2 5 2 9 11" xfId="42785"/>
    <cellStyle name="Normal 2 5 2 9 12" xfId="42786"/>
    <cellStyle name="Normal 2 5 2 9 13" xfId="42787"/>
    <cellStyle name="Normal 2 5 2 9 14" xfId="42788"/>
    <cellStyle name="Normal 2 5 2 9 15" xfId="42789"/>
    <cellStyle name="Normal 2 5 2 9 16" xfId="42790"/>
    <cellStyle name="Normal 2 5 2 9 17" xfId="42791"/>
    <cellStyle name="Normal 2 5 2 9 18" xfId="42792"/>
    <cellStyle name="Normal 2 5 2 9 19" xfId="42793"/>
    <cellStyle name="Normal 2 5 2 9 2" xfId="42794"/>
    <cellStyle name="Normal 2 5 2 9 20" xfId="42795"/>
    <cellStyle name="Normal 2 5 2 9 21" xfId="42796"/>
    <cellStyle name="Normal 2 5 2 9 22" xfId="42797"/>
    <cellStyle name="Normal 2 5 2 9 3" xfId="42798"/>
    <cellStyle name="Normal 2 5 2 9 4" xfId="42799"/>
    <cellStyle name="Normal 2 5 2 9 5" xfId="42800"/>
    <cellStyle name="Normal 2 5 2 9 6" xfId="42801"/>
    <cellStyle name="Normal 2 5 2 9 7" xfId="42802"/>
    <cellStyle name="Normal 2 5 2 9 8" xfId="42803"/>
    <cellStyle name="Normal 2 5 2 9 9" xfId="42804"/>
    <cellStyle name="Normal 2 5 20" xfId="42805"/>
    <cellStyle name="Normal 2 5 21" xfId="42806"/>
    <cellStyle name="Normal 2 5 22" xfId="42807"/>
    <cellStyle name="Normal 2 5 23" xfId="42808"/>
    <cellStyle name="Normal 2 5 24" xfId="42809"/>
    <cellStyle name="Normal 2 5 25" xfId="42810"/>
    <cellStyle name="Normal 2 5 26" xfId="42811"/>
    <cellStyle name="Normal 2 5 27" xfId="42812"/>
    <cellStyle name="Normal 2 5 28" xfId="42813"/>
    <cellStyle name="Normal 2 5 29" xfId="42814"/>
    <cellStyle name="Normal 2 5 3" xfId="42815"/>
    <cellStyle name="Normal 2 5 3 10" xfId="42816"/>
    <cellStyle name="Normal 2 5 3 10 10" xfId="42817"/>
    <cellStyle name="Normal 2 5 3 10 11" xfId="42818"/>
    <cellStyle name="Normal 2 5 3 10 12" xfId="42819"/>
    <cellStyle name="Normal 2 5 3 10 13" xfId="42820"/>
    <cellStyle name="Normal 2 5 3 10 14" xfId="42821"/>
    <cellStyle name="Normal 2 5 3 10 15" xfId="42822"/>
    <cellStyle name="Normal 2 5 3 10 16" xfId="42823"/>
    <cellStyle name="Normal 2 5 3 10 17" xfId="42824"/>
    <cellStyle name="Normal 2 5 3 10 18" xfId="42825"/>
    <cellStyle name="Normal 2 5 3 10 19" xfId="42826"/>
    <cellStyle name="Normal 2 5 3 10 2" xfId="42827"/>
    <cellStyle name="Normal 2 5 3 10 20" xfId="42828"/>
    <cellStyle name="Normal 2 5 3 10 21" xfId="42829"/>
    <cellStyle name="Normal 2 5 3 10 22" xfId="42830"/>
    <cellStyle name="Normal 2 5 3 10 3" xfId="42831"/>
    <cellStyle name="Normal 2 5 3 10 4" xfId="42832"/>
    <cellStyle name="Normal 2 5 3 10 5" xfId="42833"/>
    <cellStyle name="Normal 2 5 3 10 6" xfId="42834"/>
    <cellStyle name="Normal 2 5 3 10 7" xfId="42835"/>
    <cellStyle name="Normal 2 5 3 10 8" xfId="42836"/>
    <cellStyle name="Normal 2 5 3 10 9" xfId="42837"/>
    <cellStyle name="Normal 2 5 3 11" xfId="42838"/>
    <cellStyle name="Normal 2 5 3 11 10" xfId="42839"/>
    <cellStyle name="Normal 2 5 3 11 11" xfId="42840"/>
    <cellStyle name="Normal 2 5 3 11 12" xfId="42841"/>
    <cellStyle name="Normal 2 5 3 11 13" xfId="42842"/>
    <cellStyle name="Normal 2 5 3 11 14" xfId="42843"/>
    <cellStyle name="Normal 2 5 3 11 15" xfId="42844"/>
    <cellStyle name="Normal 2 5 3 11 16" xfId="42845"/>
    <cellStyle name="Normal 2 5 3 11 17" xfId="42846"/>
    <cellStyle name="Normal 2 5 3 11 18" xfId="42847"/>
    <cellStyle name="Normal 2 5 3 11 19" xfId="42848"/>
    <cellStyle name="Normal 2 5 3 11 2" xfId="42849"/>
    <cellStyle name="Normal 2 5 3 11 20" xfId="42850"/>
    <cellStyle name="Normal 2 5 3 11 21" xfId="42851"/>
    <cellStyle name="Normal 2 5 3 11 22" xfId="42852"/>
    <cellStyle name="Normal 2 5 3 11 3" xfId="42853"/>
    <cellStyle name="Normal 2 5 3 11 4" xfId="42854"/>
    <cellStyle name="Normal 2 5 3 11 5" xfId="42855"/>
    <cellStyle name="Normal 2 5 3 11 6" xfId="42856"/>
    <cellStyle name="Normal 2 5 3 11 7" xfId="42857"/>
    <cellStyle name="Normal 2 5 3 11 8" xfId="42858"/>
    <cellStyle name="Normal 2 5 3 11 9" xfId="42859"/>
    <cellStyle name="Normal 2 5 3 12" xfId="42860"/>
    <cellStyle name="Normal 2 5 3 12 10" xfId="42861"/>
    <cellStyle name="Normal 2 5 3 12 11" xfId="42862"/>
    <cellStyle name="Normal 2 5 3 12 12" xfId="42863"/>
    <cellStyle name="Normal 2 5 3 12 13" xfId="42864"/>
    <cellStyle name="Normal 2 5 3 12 14" xfId="42865"/>
    <cellStyle name="Normal 2 5 3 12 15" xfId="42866"/>
    <cellStyle name="Normal 2 5 3 12 16" xfId="42867"/>
    <cellStyle name="Normal 2 5 3 12 17" xfId="42868"/>
    <cellStyle name="Normal 2 5 3 12 18" xfId="42869"/>
    <cellStyle name="Normal 2 5 3 12 19" xfId="42870"/>
    <cellStyle name="Normal 2 5 3 12 2" xfId="42871"/>
    <cellStyle name="Normal 2 5 3 12 20" xfId="42872"/>
    <cellStyle name="Normal 2 5 3 12 21" xfId="42873"/>
    <cellStyle name="Normal 2 5 3 12 22" xfId="42874"/>
    <cellStyle name="Normal 2 5 3 12 3" xfId="42875"/>
    <cellStyle name="Normal 2 5 3 12 4" xfId="42876"/>
    <cellStyle name="Normal 2 5 3 12 5" xfId="42877"/>
    <cellStyle name="Normal 2 5 3 12 6" xfId="42878"/>
    <cellStyle name="Normal 2 5 3 12 7" xfId="42879"/>
    <cellStyle name="Normal 2 5 3 12 8" xfId="42880"/>
    <cellStyle name="Normal 2 5 3 12 9" xfId="42881"/>
    <cellStyle name="Normal 2 5 3 13" xfId="42882"/>
    <cellStyle name="Normal 2 5 3 13 10" xfId="42883"/>
    <cellStyle name="Normal 2 5 3 13 11" xfId="42884"/>
    <cellStyle name="Normal 2 5 3 13 12" xfId="42885"/>
    <cellStyle name="Normal 2 5 3 13 13" xfId="42886"/>
    <cellStyle name="Normal 2 5 3 13 14" xfId="42887"/>
    <cellStyle name="Normal 2 5 3 13 15" xfId="42888"/>
    <cellStyle name="Normal 2 5 3 13 16" xfId="42889"/>
    <cellStyle name="Normal 2 5 3 13 17" xfId="42890"/>
    <cellStyle name="Normal 2 5 3 13 18" xfId="42891"/>
    <cellStyle name="Normal 2 5 3 13 19" xfId="42892"/>
    <cellStyle name="Normal 2 5 3 13 2" xfId="42893"/>
    <cellStyle name="Normal 2 5 3 13 20" xfId="42894"/>
    <cellStyle name="Normal 2 5 3 13 21" xfId="42895"/>
    <cellStyle name="Normal 2 5 3 13 22" xfId="42896"/>
    <cellStyle name="Normal 2 5 3 13 3" xfId="42897"/>
    <cellStyle name="Normal 2 5 3 13 4" xfId="42898"/>
    <cellStyle name="Normal 2 5 3 13 5" xfId="42899"/>
    <cellStyle name="Normal 2 5 3 13 6" xfId="42900"/>
    <cellStyle name="Normal 2 5 3 13 7" xfId="42901"/>
    <cellStyle name="Normal 2 5 3 13 8" xfId="42902"/>
    <cellStyle name="Normal 2 5 3 13 9" xfId="42903"/>
    <cellStyle name="Normal 2 5 3 14" xfId="42904"/>
    <cellStyle name="Normal 2 5 3 14 10" xfId="42905"/>
    <cellStyle name="Normal 2 5 3 14 11" xfId="42906"/>
    <cellStyle name="Normal 2 5 3 14 12" xfId="42907"/>
    <cellStyle name="Normal 2 5 3 14 13" xfId="42908"/>
    <cellStyle name="Normal 2 5 3 14 14" xfId="42909"/>
    <cellStyle name="Normal 2 5 3 14 15" xfId="42910"/>
    <cellStyle name="Normal 2 5 3 14 16" xfId="42911"/>
    <cellStyle name="Normal 2 5 3 14 17" xfId="42912"/>
    <cellStyle name="Normal 2 5 3 14 18" xfId="42913"/>
    <cellStyle name="Normal 2 5 3 14 19" xfId="42914"/>
    <cellStyle name="Normal 2 5 3 14 2" xfId="42915"/>
    <cellStyle name="Normal 2 5 3 14 20" xfId="42916"/>
    <cellStyle name="Normal 2 5 3 14 21" xfId="42917"/>
    <cellStyle name="Normal 2 5 3 14 22" xfId="42918"/>
    <cellStyle name="Normal 2 5 3 14 3" xfId="42919"/>
    <cellStyle name="Normal 2 5 3 14 4" xfId="42920"/>
    <cellStyle name="Normal 2 5 3 14 5" xfId="42921"/>
    <cellStyle name="Normal 2 5 3 14 6" xfId="42922"/>
    <cellStyle name="Normal 2 5 3 14 7" xfId="42923"/>
    <cellStyle name="Normal 2 5 3 14 8" xfId="42924"/>
    <cellStyle name="Normal 2 5 3 14 9" xfId="42925"/>
    <cellStyle name="Normal 2 5 3 15" xfId="42926"/>
    <cellStyle name="Normal 2 5 3 15 10" xfId="42927"/>
    <cellStyle name="Normal 2 5 3 15 11" xfId="42928"/>
    <cellStyle name="Normal 2 5 3 15 12" xfId="42929"/>
    <cellStyle name="Normal 2 5 3 15 13" xfId="42930"/>
    <cellStyle name="Normal 2 5 3 15 14" xfId="42931"/>
    <cellStyle name="Normal 2 5 3 15 15" xfId="42932"/>
    <cellStyle name="Normal 2 5 3 15 16" xfId="42933"/>
    <cellStyle name="Normal 2 5 3 15 17" xfId="42934"/>
    <cellStyle name="Normal 2 5 3 15 18" xfId="42935"/>
    <cellStyle name="Normal 2 5 3 15 19" xfId="42936"/>
    <cellStyle name="Normal 2 5 3 15 2" xfId="42937"/>
    <cellStyle name="Normal 2 5 3 15 20" xfId="42938"/>
    <cellStyle name="Normal 2 5 3 15 21" xfId="42939"/>
    <cellStyle name="Normal 2 5 3 15 22" xfId="42940"/>
    <cellStyle name="Normal 2 5 3 15 3" xfId="42941"/>
    <cellStyle name="Normal 2 5 3 15 4" xfId="42942"/>
    <cellStyle name="Normal 2 5 3 15 5" xfId="42943"/>
    <cellStyle name="Normal 2 5 3 15 6" xfId="42944"/>
    <cellStyle name="Normal 2 5 3 15 7" xfId="42945"/>
    <cellStyle name="Normal 2 5 3 15 8" xfId="42946"/>
    <cellStyle name="Normal 2 5 3 15 9" xfId="42947"/>
    <cellStyle name="Normal 2 5 3 16" xfId="42948"/>
    <cellStyle name="Normal 2 5 3 16 10" xfId="42949"/>
    <cellStyle name="Normal 2 5 3 16 11" xfId="42950"/>
    <cellStyle name="Normal 2 5 3 16 12" xfId="42951"/>
    <cellStyle name="Normal 2 5 3 16 13" xfId="42952"/>
    <cellStyle name="Normal 2 5 3 16 14" xfId="42953"/>
    <cellStyle name="Normal 2 5 3 16 15" xfId="42954"/>
    <cellStyle name="Normal 2 5 3 16 16" xfId="42955"/>
    <cellStyle name="Normal 2 5 3 16 17" xfId="42956"/>
    <cellStyle name="Normal 2 5 3 16 18" xfId="42957"/>
    <cellStyle name="Normal 2 5 3 16 19" xfId="42958"/>
    <cellStyle name="Normal 2 5 3 16 2" xfId="42959"/>
    <cellStyle name="Normal 2 5 3 16 20" xfId="42960"/>
    <cellStyle name="Normal 2 5 3 16 21" xfId="42961"/>
    <cellStyle name="Normal 2 5 3 16 22" xfId="42962"/>
    <cellStyle name="Normal 2 5 3 16 3" xfId="42963"/>
    <cellStyle name="Normal 2 5 3 16 4" xfId="42964"/>
    <cellStyle name="Normal 2 5 3 16 5" xfId="42965"/>
    <cellStyle name="Normal 2 5 3 16 6" xfId="42966"/>
    <cellStyle name="Normal 2 5 3 16 7" xfId="42967"/>
    <cellStyle name="Normal 2 5 3 16 8" xfId="42968"/>
    <cellStyle name="Normal 2 5 3 16 9" xfId="42969"/>
    <cellStyle name="Normal 2 5 3 17" xfId="42970"/>
    <cellStyle name="Normal 2 5 3 17 10" xfId="42971"/>
    <cellStyle name="Normal 2 5 3 17 11" xfId="42972"/>
    <cellStyle name="Normal 2 5 3 17 12" xfId="42973"/>
    <cellStyle name="Normal 2 5 3 17 13" xfId="42974"/>
    <cellStyle name="Normal 2 5 3 17 14" xfId="42975"/>
    <cellStyle name="Normal 2 5 3 17 15" xfId="42976"/>
    <cellStyle name="Normal 2 5 3 17 16" xfId="42977"/>
    <cellStyle name="Normal 2 5 3 17 17" xfId="42978"/>
    <cellStyle name="Normal 2 5 3 17 18" xfId="42979"/>
    <cellStyle name="Normal 2 5 3 17 19" xfId="42980"/>
    <cellStyle name="Normal 2 5 3 17 2" xfId="42981"/>
    <cellStyle name="Normal 2 5 3 17 20" xfId="42982"/>
    <cellStyle name="Normal 2 5 3 17 21" xfId="42983"/>
    <cellStyle name="Normal 2 5 3 17 22" xfId="42984"/>
    <cellStyle name="Normal 2 5 3 17 3" xfId="42985"/>
    <cellStyle name="Normal 2 5 3 17 4" xfId="42986"/>
    <cellStyle name="Normal 2 5 3 17 5" xfId="42987"/>
    <cellStyle name="Normal 2 5 3 17 6" xfId="42988"/>
    <cellStyle name="Normal 2 5 3 17 7" xfId="42989"/>
    <cellStyle name="Normal 2 5 3 17 8" xfId="42990"/>
    <cellStyle name="Normal 2 5 3 17 9" xfId="42991"/>
    <cellStyle name="Normal 2 5 3 18" xfId="42992"/>
    <cellStyle name="Normal 2 5 3 18 10" xfId="42993"/>
    <cellStyle name="Normal 2 5 3 18 11" xfId="42994"/>
    <cellStyle name="Normal 2 5 3 18 12" xfId="42995"/>
    <cellStyle name="Normal 2 5 3 18 13" xfId="42996"/>
    <cellStyle name="Normal 2 5 3 18 14" xfId="42997"/>
    <cellStyle name="Normal 2 5 3 18 15" xfId="42998"/>
    <cellStyle name="Normal 2 5 3 18 16" xfId="42999"/>
    <cellStyle name="Normal 2 5 3 18 17" xfId="43000"/>
    <cellStyle name="Normal 2 5 3 18 18" xfId="43001"/>
    <cellStyle name="Normal 2 5 3 18 19" xfId="43002"/>
    <cellStyle name="Normal 2 5 3 18 2" xfId="43003"/>
    <cellStyle name="Normal 2 5 3 18 20" xfId="43004"/>
    <cellStyle name="Normal 2 5 3 18 21" xfId="43005"/>
    <cellStyle name="Normal 2 5 3 18 22" xfId="43006"/>
    <cellStyle name="Normal 2 5 3 18 3" xfId="43007"/>
    <cellStyle name="Normal 2 5 3 18 4" xfId="43008"/>
    <cellStyle name="Normal 2 5 3 18 5" xfId="43009"/>
    <cellStyle name="Normal 2 5 3 18 6" xfId="43010"/>
    <cellStyle name="Normal 2 5 3 18 7" xfId="43011"/>
    <cellStyle name="Normal 2 5 3 18 8" xfId="43012"/>
    <cellStyle name="Normal 2 5 3 18 9" xfId="43013"/>
    <cellStyle name="Normal 2 5 3 19" xfId="43014"/>
    <cellStyle name="Normal 2 5 3 19 10" xfId="43015"/>
    <cellStyle name="Normal 2 5 3 19 11" xfId="43016"/>
    <cellStyle name="Normal 2 5 3 19 12" xfId="43017"/>
    <cellStyle name="Normal 2 5 3 19 13" xfId="43018"/>
    <cellStyle name="Normal 2 5 3 19 14" xfId="43019"/>
    <cellStyle name="Normal 2 5 3 19 15" xfId="43020"/>
    <cellStyle name="Normal 2 5 3 19 16" xfId="43021"/>
    <cellStyle name="Normal 2 5 3 19 17" xfId="43022"/>
    <cellStyle name="Normal 2 5 3 19 18" xfId="43023"/>
    <cellStyle name="Normal 2 5 3 19 19" xfId="43024"/>
    <cellStyle name="Normal 2 5 3 19 2" xfId="43025"/>
    <cellStyle name="Normal 2 5 3 19 20" xfId="43026"/>
    <cellStyle name="Normal 2 5 3 19 21" xfId="43027"/>
    <cellStyle name="Normal 2 5 3 19 22" xfId="43028"/>
    <cellStyle name="Normal 2 5 3 19 3" xfId="43029"/>
    <cellStyle name="Normal 2 5 3 19 4" xfId="43030"/>
    <cellStyle name="Normal 2 5 3 19 5" xfId="43031"/>
    <cellStyle name="Normal 2 5 3 19 6" xfId="43032"/>
    <cellStyle name="Normal 2 5 3 19 7" xfId="43033"/>
    <cellStyle name="Normal 2 5 3 19 8" xfId="43034"/>
    <cellStyle name="Normal 2 5 3 19 9" xfId="43035"/>
    <cellStyle name="Normal 2 5 3 2" xfId="43036"/>
    <cellStyle name="Normal 2 5 3 2 10" xfId="43037"/>
    <cellStyle name="Normal 2 5 3 2 11" xfId="43038"/>
    <cellStyle name="Normal 2 5 3 2 12" xfId="43039"/>
    <cellStyle name="Normal 2 5 3 2 13" xfId="43040"/>
    <cellStyle name="Normal 2 5 3 2 14" xfId="43041"/>
    <cellStyle name="Normal 2 5 3 2 15" xfId="43042"/>
    <cellStyle name="Normal 2 5 3 2 16" xfId="43043"/>
    <cellStyle name="Normal 2 5 3 2 17" xfId="43044"/>
    <cellStyle name="Normal 2 5 3 2 18" xfId="43045"/>
    <cellStyle name="Normal 2 5 3 2 19" xfId="43046"/>
    <cellStyle name="Normal 2 5 3 2 2" xfId="43047"/>
    <cellStyle name="Normal 2 5 3 2 20" xfId="43048"/>
    <cellStyle name="Normal 2 5 3 2 21" xfId="43049"/>
    <cellStyle name="Normal 2 5 3 2 22" xfId="43050"/>
    <cellStyle name="Normal 2 5 3 2 23" xfId="43051"/>
    <cellStyle name="Normal 2 5 3 2 24" xfId="43052"/>
    <cellStyle name="Normal 2 5 3 2 25" xfId="43053"/>
    <cellStyle name="Normal 2 5 3 2 26" xfId="43054"/>
    <cellStyle name="Normal 2 5 3 2 27" xfId="43055"/>
    <cellStyle name="Normal 2 5 3 2 28" xfId="43056"/>
    <cellStyle name="Normal 2 5 3 2 29" xfId="43057"/>
    <cellStyle name="Normal 2 5 3 2 3" xfId="43058"/>
    <cellStyle name="Normal 2 5 3 2 30" xfId="43059"/>
    <cellStyle name="Normal 2 5 3 2 31" xfId="43060"/>
    <cellStyle name="Normal 2 5 3 2 32" xfId="43061"/>
    <cellStyle name="Normal 2 5 3 2 33" xfId="43062"/>
    <cellStyle name="Normal 2 5 3 2 34" xfId="43063"/>
    <cellStyle name="Normal 2 5 3 2 35" xfId="43064"/>
    <cellStyle name="Normal 2 5 3 2 36" xfId="43065"/>
    <cellStyle name="Normal 2 5 3 2 37" xfId="43066"/>
    <cellStyle name="Normal 2 5 3 2 38" xfId="43067"/>
    <cellStyle name="Normal 2 5 3 2 39" xfId="43068"/>
    <cellStyle name="Normal 2 5 3 2 4" xfId="43069"/>
    <cellStyle name="Normal 2 5 3 2 40" xfId="43070"/>
    <cellStyle name="Normal 2 5 3 2 5" xfId="43071"/>
    <cellStyle name="Normal 2 5 3 2 6" xfId="43072"/>
    <cellStyle name="Normal 2 5 3 2 7" xfId="43073"/>
    <cellStyle name="Normal 2 5 3 2 8" xfId="43074"/>
    <cellStyle name="Normal 2 5 3 2 9" xfId="43075"/>
    <cellStyle name="Normal 2 5 3 20" xfId="43076"/>
    <cellStyle name="Normal 2 5 3 21" xfId="43077"/>
    <cellStyle name="Normal 2 5 3 22" xfId="43078"/>
    <cellStyle name="Normal 2 5 3 23" xfId="43079"/>
    <cellStyle name="Normal 2 5 3 24" xfId="43080"/>
    <cellStyle name="Normal 2 5 3 25" xfId="43081"/>
    <cellStyle name="Normal 2 5 3 26" xfId="43082"/>
    <cellStyle name="Normal 2 5 3 27" xfId="43083"/>
    <cellStyle name="Normal 2 5 3 28" xfId="43084"/>
    <cellStyle name="Normal 2 5 3 29" xfId="43085"/>
    <cellStyle name="Normal 2 5 3 3" xfId="43086"/>
    <cellStyle name="Normal 2 5 3 3 10" xfId="43087"/>
    <cellStyle name="Normal 2 5 3 3 11" xfId="43088"/>
    <cellStyle name="Normal 2 5 3 3 12" xfId="43089"/>
    <cellStyle name="Normal 2 5 3 3 13" xfId="43090"/>
    <cellStyle name="Normal 2 5 3 3 14" xfId="43091"/>
    <cellStyle name="Normal 2 5 3 3 15" xfId="43092"/>
    <cellStyle name="Normal 2 5 3 3 16" xfId="43093"/>
    <cellStyle name="Normal 2 5 3 3 17" xfId="43094"/>
    <cellStyle name="Normal 2 5 3 3 18" xfId="43095"/>
    <cellStyle name="Normal 2 5 3 3 19" xfId="43096"/>
    <cellStyle name="Normal 2 5 3 3 2" xfId="43097"/>
    <cellStyle name="Normal 2 5 3 3 20" xfId="43098"/>
    <cellStyle name="Normal 2 5 3 3 21" xfId="43099"/>
    <cellStyle name="Normal 2 5 3 3 22" xfId="43100"/>
    <cellStyle name="Normal 2 5 3 3 3" xfId="43101"/>
    <cellStyle name="Normal 2 5 3 3 4" xfId="43102"/>
    <cellStyle name="Normal 2 5 3 3 5" xfId="43103"/>
    <cellStyle name="Normal 2 5 3 3 6" xfId="43104"/>
    <cellStyle name="Normal 2 5 3 3 7" xfId="43105"/>
    <cellStyle name="Normal 2 5 3 3 8" xfId="43106"/>
    <cellStyle name="Normal 2 5 3 3 9" xfId="43107"/>
    <cellStyle name="Normal 2 5 3 30" xfId="43108"/>
    <cellStyle name="Normal 2 5 3 31" xfId="43109"/>
    <cellStyle name="Normal 2 5 3 32" xfId="43110"/>
    <cellStyle name="Normal 2 5 3 33" xfId="43111"/>
    <cellStyle name="Normal 2 5 3 34" xfId="43112"/>
    <cellStyle name="Normal 2 5 3 35" xfId="43113"/>
    <cellStyle name="Normal 2 5 3 36" xfId="43114"/>
    <cellStyle name="Normal 2 5 3 37" xfId="43115"/>
    <cellStyle name="Normal 2 5 3 38" xfId="43116"/>
    <cellStyle name="Normal 2 5 3 39" xfId="43117"/>
    <cellStyle name="Normal 2 5 3 4" xfId="43118"/>
    <cellStyle name="Normal 2 5 3 4 10" xfId="43119"/>
    <cellStyle name="Normal 2 5 3 4 11" xfId="43120"/>
    <cellStyle name="Normal 2 5 3 4 12" xfId="43121"/>
    <cellStyle name="Normal 2 5 3 4 13" xfId="43122"/>
    <cellStyle name="Normal 2 5 3 4 14" xfId="43123"/>
    <cellStyle name="Normal 2 5 3 4 15" xfId="43124"/>
    <cellStyle name="Normal 2 5 3 4 16" xfId="43125"/>
    <cellStyle name="Normal 2 5 3 4 17" xfId="43126"/>
    <cellStyle name="Normal 2 5 3 4 18" xfId="43127"/>
    <cellStyle name="Normal 2 5 3 4 19" xfId="43128"/>
    <cellStyle name="Normal 2 5 3 4 2" xfId="43129"/>
    <cellStyle name="Normal 2 5 3 4 20" xfId="43130"/>
    <cellStyle name="Normal 2 5 3 4 21" xfId="43131"/>
    <cellStyle name="Normal 2 5 3 4 22" xfId="43132"/>
    <cellStyle name="Normal 2 5 3 4 3" xfId="43133"/>
    <cellStyle name="Normal 2 5 3 4 4" xfId="43134"/>
    <cellStyle name="Normal 2 5 3 4 5" xfId="43135"/>
    <cellStyle name="Normal 2 5 3 4 6" xfId="43136"/>
    <cellStyle name="Normal 2 5 3 4 7" xfId="43137"/>
    <cellStyle name="Normal 2 5 3 4 8" xfId="43138"/>
    <cellStyle name="Normal 2 5 3 4 9" xfId="43139"/>
    <cellStyle name="Normal 2 5 3 40" xfId="43140"/>
    <cellStyle name="Normal 2 5 3 5" xfId="43141"/>
    <cellStyle name="Normal 2 5 3 5 10" xfId="43142"/>
    <cellStyle name="Normal 2 5 3 5 11" xfId="43143"/>
    <cellStyle name="Normal 2 5 3 5 12" xfId="43144"/>
    <cellStyle name="Normal 2 5 3 5 13" xfId="43145"/>
    <cellStyle name="Normal 2 5 3 5 14" xfId="43146"/>
    <cellStyle name="Normal 2 5 3 5 15" xfId="43147"/>
    <cellStyle name="Normal 2 5 3 5 16" xfId="43148"/>
    <cellStyle name="Normal 2 5 3 5 17" xfId="43149"/>
    <cellStyle name="Normal 2 5 3 5 18" xfId="43150"/>
    <cellStyle name="Normal 2 5 3 5 19" xfId="43151"/>
    <cellStyle name="Normal 2 5 3 5 2" xfId="43152"/>
    <cellStyle name="Normal 2 5 3 5 20" xfId="43153"/>
    <cellStyle name="Normal 2 5 3 5 21" xfId="43154"/>
    <cellStyle name="Normal 2 5 3 5 22" xfId="43155"/>
    <cellStyle name="Normal 2 5 3 5 3" xfId="43156"/>
    <cellStyle name="Normal 2 5 3 5 4" xfId="43157"/>
    <cellStyle name="Normal 2 5 3 5 5" xfId="43158"/>
    <cellStyle name="Normal 2 5 3 5 6" xfId="43159"/>
    <cellStyle name="Normal 2 5 3 5 7" xfId="43160"/>
    <cellStyle name="Normal 2 5 3 5 8" xfId="43161"/>
    <cellStyle name="Normal 2 5 3 5 9" xfId="43162"/>
    <cellStyle name="Normal 2 5 3 6" xfId="43163"/>
    <cellStyle name="Normal 2 5 3 6 10" xfId="43164"/>
    <cellStyle name="Normal 2 5 3 6 11" xfId="43165"/>
    <cellStyle name="Normal 2 5 3 6 12" xfId="43166"/>
    <cellStyle name="Normal 2 5 3 6 13" xfId="43167"/>
    <cellStyle name="Normal 2 5 3 6 14" xfId="43168"/>
    <cellStyle name="Normal 2 5 3 6 15" xfId="43169"/>
    <cellStyle name="Normal 2 5 3 6 16" xfId="43170"/>
    <cellStyle name="Normal 2 5 3 6 17" xfId="43171"/>
    <cellStyle name="Normal 2 5 3 6 18" xfId="43172"/>
    <cellStyle name="Normal 2 5 3 6 19" xfId="43173"/>
    <cellStyle name="Normal 2 5 3 6 2" xfId="43174"/>
    <cellStyle name="Normal 2 5 3 6 20" xfId="43175"/>
    <cellStyle name="Normal 2 5 3 6 21" xfId="43176"/>
    <cellStyle name="Normal 2 5 3 6 22" xfId="43177"/>
    <cellStyle name="Normal 2 5 3 6 3" xfId="43178"/>
    <cellStyle name="Normal 2 5 3 6 4" xfId="43179"/>
    <cellStyle name="Normal 2 5 3 6 5" xfId="43180"/>
    <cellStyle name="Normal 2 5 3 6 6" xfId="43181"/>
    <cellStyle name="Normal 2 5 3 6 7" xfId="43182"/>
    <cellStyle name="Normal 2 5 3 6 8" xfId="43183"/>
    <cellStyle name="Normal 2 5 3 6 9" xfId="43184"/>
    <cellStyle name="Normal 2 5 3 7" xfId="43185"/>
    <cellStyle name="Normal 2 5 3 7 10" xfId="43186"/>
    <cellStyle name="Normal 2 5 3 7 11" xfId="43187"/>
    <cellStyle name="Normal 2 5 3 7 12" xfId="43188"/>
    <cellStyle name="Normal 2 5 3 7 13" xfId="43189"/>
    <cellStyle name="Normal 2 5 3 7 14" xfId="43190"/>
    <cellStyle name="Normal 2 5 3 7 15" xfId="43191"/>
    <cellStyle name="Normal 2 5 3 7 16" xfId="43192"/>
    <cellStyle name="Normal 2 5 3 7 17" xfId="43193"/>
    <cellStyle name="Normal 2 5 3 7 18" xfId="43194"/>
    <cellStyle name="Normal 2 5 3 7 19" xfId="43195"/>
    <cellStyle name="Normal 2 5 3 7 2" xfId="43196"/>
    <cellStyle name="Normal 2 5 3 7 20" xfId="43197"/>
    <cellStyle name="Normal 2 5 3 7 21" xfId="43198"/>
    <cellStyle name="Normal 2 5 3 7 22" xfId="43199"/>
    <cellStyle name="Normal 2 5 3 7 3" xfId="43200"/>
    <cellStyle name="Normal 2 5 3 7 4" xfId="43201"/>
    <cellStyle name="Normal 2 5 3 7 5" xfId="43202"/>
    <cellStyle name="Normal 2 5 3 7 6" xfId="43203"/>
    <cellStyle name="Normal 2 5 3 7 7" xfId="43204"/>
    <cellStyle name="Normal 2 5 3 7 8" xfId="43205"/>
    <cellStyle name="Normal 2 5 3 7 9" xfId="43206"/>
    <cellStyle name="Normal 2 5 3 8" xfId="43207"/>
    <cellStyle name="Normal 2 5 3 8 10" xfId="43208"/>
    <cellStyle name="Normal 2 5 3 8 11" xfId="43209"/>
    <cellStyle name="Normal 2 5 3 8 12" xfId="43210"/>
    <cellStyle name="Normal 2 5 3 8 13" xfId="43211"/>
    <cellStyle name="Normal 2 5 3 8 14" xfId="43212"/>
    <cellStyle name="Normal 2 5 3 8 15" xfId="43213"/>
    <cellStyle name="Normal 2 5 3 8 16" xfId="43214"/>
    <cellStyle name="Normal 2 5 3 8 17" xfId="43215"/>
    <cellStyle name="Normal 2 5 3 8 18" xfId="43216"/>
    <cellStyle name="Normal 2 5 3 8 19" xfId="43217"/>
    <cellStyle name="Normal 2 5 3 8 2" xfId="43218"/>
    <cellStyle name="Normal 2 5 3 8 20" xfId="43219"/>
    <cellStyle name="Normal 2 5 3 8 21" xfId="43220"/>
    <cellStyle name="Normal 2 5 3 8 22" xfId="43221"/>
    <cellStyle name="Normal 2 5 3 8 3" xfId="43222"/>
    <cellStyle name="Normal 2 5 3 8 4" xfId="43223"/>
    <cellStyle name="Normal 2 5 3 8 5" xfId="43224"/>
    <cellStyle name="Normal 2 5 3 8 6" xfId="43225"/>
    <cellStyle name="Normal 2 5 3 8 7" xfId="43226"/>
    <cellStyle name="Normal 2 5 3 8 8" xfId="43227"/>
    <cellStyle name="Normal 2 5 3 8 9" xfId="43228"/>
    <cellStyle name="Normal 2 5 3 9" xfId="43229"/>
    <cellStyle name="Normal 2 5 3 9 10" xfId="43230"/>
    <cellStyle name="Normal 2 5 3 9 11" xfId="43231"/>
    <cellStyle name="Normal 2 5 3 9 12" xfId="43232"/>
    <cellStyle name="Normal 2 5 3 9 13" xfId="43233"/>
    <cellStyle name="Normal 2 5 3 9 14" xfId="43234"/>
    <cellStyle name="Normal 2 5 3 9 15" xfId="43235"/>
    <cellStyle name="Normal 2 5 3 9 16" xfId="43236"/>
    <cellStyle name="Normal 2 5 3 9 17" xfId="43237"/>
    <cellStyle name="Normal 2 5 3 9 18" xfId="43238"/>
    <cellStyle name="Normal 2 5 3 9 19" xfId="43239"/>
    <cellStyle name="Normal 2 5 3 9 2" xfId="43240"/>
    <cellStyle name="Normal 2 5 3 9 20" xfId="43241"/>
    <cellStyle name="Normal 2 5 3 9 21" xfId="43242"/>
    <cellStyle name="Normal 2 5 3 9 22" xfId="43243"/>
    <cellStyle name="Normal 2 5 3 9 3" xfId="43244"/>
    <cellStyle name="Normal 2 5 3 9 4" xfId="43245"/>
    <cellStyle name="Normal 2 5 3 9 5" xfId="43246"/>
    <cellStyle name="Normal 2 5 3 9 6" xfId="43247"/>
    <cellStyle name="Normal 2 5 3 9 7" xfId="43248"/>
    <cellStyle name="Normal 2 5 3 9 8" xfId="43249"/>
    <cellStyle name="Normal 2 5 3 9 9" xfId="43250"/>
    <cellStyle name="Normal 2 5 30" xfId="43251"/>
    <cellStyle name="Normal 2 5 31" xfId="43252"/>
    <cellStyle name="Normal 2 5 32" xfId="43253"/>
    <cellStyle name="Normal 2 5 33" xfId="43254"/>
    <cellStyle name="Normal 2 5 34" xfId="43255"/>
    <cellStyle name="Normal 2 5 35" xfId="43256"/>
    <cellStyle name="Normal 2 5 36" xfId="43257"/>
    <cellStyle name="Normal 2 5 37" xfId="43258"/>
    <cellStyle name="Normal 2 5 38" xfId="43259"/>
    <cellStyle name="Normal 2 5 39" xfId="43260"/>
    <cellStyle name="Normal 2 5 4" xfId="43261"/>
    <cellStyle name="Normal 2 5 4 10" xfId="43262"/>
    <cellStyle name="Normal 2 5 4 11" xfId="43263"/>
    <cellStyle name="Normal 2 5 4 12" xfId="43264"/>
    <cellStyle name="Normal 2 5 4 13" xfId="43265"/>
    <cellStyle name="Normal 2 5 4 14" xfId="43266"/>
    <cellStyle name="Normal 2 5 4 15" xfId="43267"/>
    <cellStyle name="Normal 2 5 4 16" xfId="43268"/>
    <cellStyle name="Normal 2 5 4 17" xfId="43269"/>
    <cellStyle name="Normal 2 5 4 18" xfId="43270"/>
    <cellStyle name="Normal 2 5 4 19" xfId="43271"/>
    <cellStyle name="Normal 2 5 4 2" xfId="43272"/>
    <cellStyle name="Normal 2 5 4 20" xfId="43273"/>
    <cellStyle name="Normal 2 5 4 21" xfId="43274"/>
    <cellStyle name="Normal 2 5 4 22" xfId="43275"/>
    <cellStyle name="Normal 2 5 4 3" xfId="43276"/>
    <cellStyle name="Normal 2 5 4 4" xfId="43277"/>
    <cellStyle name="Normal 2 5 4 5" xfId="43278"/>
    <cellStyle name="Normal 2 5 4 6" xfId="43279"/>
    <cellStyle name="Normal 2 5 4 7" xfId="43280"/>
    <cellStyle name="Normal 2 5 4 8" xfId="43281"/>
    <cellStyle name="Normal 2 5 4 9" xfId="43282"/>
    <cellStyle name="Normal 2 5 40" xfId="43283"/>
    <cellStyle name="Normal 2 5 41" xfId="43284"/>
    <cellStyle name="Normal 2 5 42" xfId="43285"/>
    <cellStyle name="Normal 2 5 43" xfId="43286"/>
    <cellStyle name="Normal 2 5 44" xfId="43287"/>
    <cellStyle name="Normal 2 5 45" xfId="43288"/>
    <cellStyle name="Normal 2 5 5" xfId="43289"/>
    <cellStyle name="Normal 2 5 5 10" xfId="43290"/>
    <cellStyle name="Normal 2 5 5 11" xfId="43291"/>
    <cellStyle name="Normal 2 5 5 12" xfId="43292"/>
    <cellStyle name="Normal 2 5 5 13" xfId="43293"/>
    <cellStyle name="Normal 2 5 5 14" xfId="43294"/>
    <cellStyle name="Normal 2 5 5 15" xfId="43295"/>
    <cellStyle name="Normal 2 5 5 16" xfId="43296"/>
    <cellStyle name="Normal 2 5 5 17" xfId="43297"/>
    <cellStyle name="Normal 2 5 5 18" xfId="43298"/>
    <cellStyle name="Normal 2 5 5 19" xfId="43299"/>
    <cellStyle name="Normal 2 5 5 2" xfId="43300"/>
    <cellStyle name="Normal 2 5 5 20" xfId="43301"/>
    <cellStyle name="Normal 2 5 5 21" xfId="43302"/>
    <cellStyle name="Normal 2 5 5 22" xfId="43303"/>
    <cellStyle name="Normal 2 5 5 3" xfId="43304"/>
    <cellStyle name="Normal 2 5 5 4" xfId="43305"/>
    <cellStyle name="Normal 2 5 5 5" xfId="43306"/>
    <cellStyle name="Normal 2 5 5 6" xfId="43307"/>
    <cellStyle name="Normal 2 5 5 7" xfId="43308"/>
    <cellStyle name="Normal 2 5 5 8" xfId="43309"/>
    <cellStyle name="Normal 2 5 5 9" xfId="43310"/>
    <cellStyle name="Normal 2 5 6" xfId="43311"/>
    <cellStyle name="Normal 2 5 6 10" xfId="43312"/>
    <cellStyle name="Normal 2 5 6 11" xfId="43313"/>
    <cellStyle name="Normal 2 5 6 12" xfId="43314"/>
    <cellStyle name="Normal 2 5 6 13" xfId="43315"/>
    <cellStyle name="Normal 2 5 6 14" xfId="43316"/>
    <cellStyle name="Normal 2 5 6 15" xfId="43317"/>
    <cellStyle name="Normal 2 5 6 16" xfId="43318"/>
    <cellStyle name="Normal 2 5 6 17" xfId="43319"/>
    <cellStyle name="Normal 2 5 6 18" xfId="43320"/>
    <cellStyle name="Normal 2 5 6 19" xfId="43321"/>
    <cellStyle name="Normal 2 5 6 2" xfId="43322"/>
    <cellStyle name="Normal 2 5 6 20" xfId="43323"/>
    <cellStyle name="Normal 2 5 6 21" xfId="43324"/>
    <cellStyle name="Normal 2 5 6 22" xfId="43325"/>
    <cellStyle name="Normal 2 5 6 3" xfId="43326"/>
    <cellStyle name="Normal 2 5 6 4" xfId="43327"/>
    <cellStyle name="Normal 2 5 6 5" xfId="43328"/>
    <cellStyle name="Normal 2 5 6 6" xfId="43329"/>
    <cellStyle name="Normal 2 5 6 7" xfId="43330"/>
    <cellStyle name="Normal 2 5 6 8" xfId="43331"/>
    <cellStyle name="Normal 2 5 6 9" xfId="43332"/>
    <cellStyle name="Normal 2 5 7" xfId="43333"/>
    <cellStyle name="Normal 2 5 8" xfId="43334"/>
    <cellStyle name="Normal 2 5 9" xfId="43335"/>
    <cellStyle name="Normal 2 50" xfId="43336"/>
    <cellStyle name="Normal 2 50 10" xfId="43337"/>
    <cellStyle name="Normal 2 50 11" xfId="43338"/>
    <cellStyle name="Normal 2 50 12" xfId="43339"/>
    <cellStyle name="Normal 2 50 13" xfId="43340"/>
    <cellStyle name="Normal 2 50 14" xfId="43341"/>
    <cellStyle name="Normal 2 50 15" xfId="43342"/>
    <cellStyle name="Normal 2 50 16" xfId="43343"/>
    <cellStyle name="Normal 2 50 17" xfId="43344"/>
    <cellStyle name="Normal 2 50 18" xfId="43345"/>
    <cellStyle name="Normal 2 50 19" xfId="43346"/>
    <cellStyle name="Normal 2 50 2" xfId="43347"/>
    <cellStyle name="Normal 2 50 20" xfId="43348"/>
    <cellStyle name="Normal 2 50 21" xfId="43349"/>
    <cellStyle name="Normal 2 50 22" xfId="43350"/>
    <cellStyle name="Normal 2 50 3" xfId="43351"/>
    <cellStyle name="Normal 2 50 4" xfId="43352"/>
    <cellStyle name="Normal 2 50 5" xfId="43353"/>
    <cellStyle name="Normal 2 50 6" xfId="43354"/>
    <cellStyle name="Normal 2 50 7" xfId="43355"/>
    <cellStyle name="Normal 2 50 8" xfId="43356"/>
    <cellStyle name="Normal 2 50 9" xfId="43357"/>
    <cellStyle name="Normal 2 51" xfId="43358"/>
    <cellStyle name="Normal 2 51 10" xfId="43359"/>
    <cellStyle name="Normal 2 51 11" xfId="43360"/>
    <cellStyle name="Normal 2 51 12" xfId="43361"/>
    <cellStyle name="Normal 2 51 13" xfId="43362"/>
    <cellStyle name="Normal 2 51 14" xfId="43363"/>
    <cellStyle name="Normal 2 51 15" xfId="43364"/>
    <cellStyle name="Normal 2 51 16" xfId="43365"/>
    <cellStyle name="Normal 2 51 17" xfId="43366"/>
    <cellStyle name="Normal 2 51 18" xfId="43367"/>
    <cellStyle name="Normal 2 51 19" xfId="43368"/>
    <cellStyle name="Normal 2 51 2" xfId="43369"/>
    <cellStyle name="Normal 2 51 20" xfId="43370"/>
    <cellStyle name="Normal 2 51 21" xfId="43371"/>
    <cellStyle name="Normal 2 51 22" xfId="43372"/>
    <cellStyle name="Normal 2 51 3" xfId="43373"/>
    <cellStyle name="Normal 2 51 4" xfId="43374"/>
    <cellStyle name="Normal 2 51 5" xfId="43375"/>
    <cellStyle name="Normal 2 51 6" xfId="43376"/>
    <cellStyle name="Normal 2 51 7" xfId="43377"/>
    <cellStyle name="Normal 2 51 8" xfId="43378"/>
    <cellStyle name="Normal 2 51 9" xfId="43379"/>
    <cellStyle name="Normal 2 52" xfId="43380"/>
    <cellStyle name="Normal 2 52 10" xfId="43381"/>
    <cellStyle name="Normal 2 52 11" xfId="43382"/>
    <cellStyle name="Normal 2 52 12" xfId="43383"/>
    <cellStyle name="Normal 2 52 13" xfId="43384"/>
    <cellStyle name="Normal 2 52 14" xfId="43385"/>
    <cellStyle name="Normal 2 52 15" xfId="43386"/>
    <cellStyle name="Normal 2 52 16" xfId="43387"/>
    <cellStyle name="Normal 2 52 17" xfId="43388"/>
    <cellStyle name="Normal 2 52 18" xfId="43389"/>
    <cellStyle name="Normal 2 52 19" xfId="43390"/>
    <cellStyle name="Normal 2 52 2" xfId="43391"/>
    <cellStyle name="Normal 2 52 20" xfId="43392"/>
    <cellStyle name="Normal 2 52 21" xfId="43393"/>
    <cellStyle name="Normal 2 52 22" xfId="43394"/>
    <cellStyle name="Normal 2 52 3" xfId="43395"/>
    <cellStyle name="Normal 2 52 4" xfId="43396"/>
    <cellStyle name="Normal 2 52 5" xfId="43397"/>
    <cellStyle name="Normal 2 52 6" xfId="43398"/>
    <cellStyle name="Normal 2 52 7" xfId="43399"/>
    <cellStyle name="Normal 2 52 8" xfId="43400"/>
    <cellStyle name="Normal 2 52 9" xfId="43401"/>
    <cellStyle name="Normal 2 53" xfId="43402"/>
    <cellStyle name="Normal 2 53 10" xfId="43403"/>
    <cellStyle name="Normal 2 53 11" xfId="43404"/>
    <cellStyle name="Normal 2 53 12" xfId="43405"/>
    <cellStyle name="Normal 2 53 13" xfId="43406"/>
    <cellStyle name="Normal 2 53 14" xfId="43407"/>
    <cellStyle name="Normal 2 53 15" xfId="43408"/>
    <cellStyle name="Normal 2 53 16" xfId="43409"/>
    <cellStyle name="Normal 2 53 17" xfId="43410"/>
    <cellStyle name="Normal 2 53 18" xfId="43411"/>
    <cellStyle name="Normal 2 53 19" xfId="43412"/>
    <cellStyle name="Normal 2 53 2" xfId="43413"/>
    <cellStyle name="Normal 2 53 20" xfId="43414"/>
    <cellStyle name="Normal 2 53 21" xfId="43415"/>
    <cellStyle name="Normal 2 53 22" xfId="43416"/>
    <cellStyle name="Normal 2 53 3" xfId="43417"/>
    <cellStyle name="Normal 2 53 4" xfId="43418"/>
    <cellStyle name="Normal 2 53 5" xfId="43419"/>
    <cellStyle name="Normal 2 53 6" xfId="43420"/>
    <cellStyle name="Normal 2 53 7" xfId="43421"/>
    <cellStyle name="Normal 2 53 8" xfId="43422"/>
    <cellStyle name="Normal 2 53 9" xfId="43423"/>
    <cellStyle name="Normal 2 54" xfId="43424"/>
    <cellStyle name="Normal 2 54 10" xfId="43425"/>
    <cellStyle name="Normal 2 54 11" xfId="43426"/>
    <cellStyle name="Normal 2 54 12" xfId="43427"/>
    <cellStyle name="Normal 2 54 13" xfId="43428"/>
    <cellStyle name="Normal 2 54 14" xfId="43429"/>
    <cellStyle name="Normal 2 54 15" xfId="43430"/>
    <cellStyle name="Normal 2 54 16" xfId="43431"/>
    <cellStyle name="Normal 2 54 17" xfId="43432"/>
    <cellStyle name="Normal 2 54 18" xfId="43433"/>
    <cellStyle name="Normal 2 54 19" xfId="43434"/>
    <cellStyle name="Normal 2 54 2" xfId="43435"/>
    <cellStyle name="Normal 2 54 20" xfId="43436"/>
    <cellStyle name="Normal 2 54 21" xfId="43437"/>
    <cellStyle name="Normal 2 54 22" xfId="43438"/>
    <cellStyle name="Normal 2 54 3" xfId="43439"/>
    <cellStyle name="Normal 2 54 4" xfId="43440"/>
    <cellStyle name="Normal 2 54 5" xfId="43441"/>
    <cellStyle name="Normal 2 54 6" xfId="43442"/>
    <cellStyle name="Normal 2 54 7" xfId="43443"/>
    <cellStyle name="Normal 2 54 8" xfId="43444"/>
    <cellStyle name="Normal 2 54 9" xfId="43445"/>
    <cellStyle name="Normal 2 55" xfId="43446"/>
    <cellStyle name="Normal 2 55 10" xfId="43447"/>
    <cellStyle name="Normal 2 55 11" xfId="43448"/>
    <cellStyle name="Normal 2 55 12" xfId="43449"/>
    <cellStyle name="Normal 2 55 13" xfId="43450"/>
    <cellStyle name="Normal 2 55 14" xfId="43451"/>
    <cellStyle name="Normal 2 55 15" xfId="43452"/>
    <cellStyle name="Normal 2 55 16" xfId="43453"/>
    <cellStyle name="Normal 2 55 17" xfId="43454"/>
    <cellStyle name="Normal 2 55 18" xfId="43455"/>
    <cellStyle name="Normal 2 55 19" xfId="43456"/>
    <cellStyle name="Normal 2 55 2" xfId="43457"/>
    <cellStyle name="Normal 2 55 20" xfId="43458"/>
    <cellStyle name="Normal 2 55 21" xfId="43459"/>
    <cellStyle name="Normal 2 55 22" xfId="43460"/>
    <cellStyle name="Normal 2 55 3" xfId="43461"/>
    <cellStyle name="Normal 2 55 4" xfId="43462"/>
    <cellStyle name="Normal 2 55 5" xfId="43463"/>
    <cellStyle name="Normal 2 55 6" xfId="43464"/>
    <cellStyle name="Normal 2 55 7" xfId="43465"/>
    <cellStyle name="Normal 2 55 8" xfId="43466"/>
    <cellStyle name="Normal 2 55 9" xfId="43467"/>
    <cellStyle name="Normal 2 56" xfId="43468"/>
    <cellStyle name="Normal 2 56 10" xfId="43469"/>
    <cellStyle name="Normal 2 56 11" xfId="43470"/>
    <cellStyle name="Normal 2 56 12" xfId="43471"/>
    <cellStyle name="Normal 2 56 13" xfId="43472"/>
    <cellStyle name="Normal 2 56 14" xfId="43473"/>
    <cellStyle name="Normal 2 56 15" xfId="43474"/>
    <cellStyle name="Normal 2 56 16" xfId="43475"/>
    <cellStyle name="Normal 2 56 17" xfId="43476"/>
    <cellStyle name="Normal 2 56 18" xfId="43477"/>
    <cellStyle name="Normal 2 56 19" xfId="43478"/>
    <cellStyle name="Normal 2 56 2" xfId="43479"/>
    <cellStyle name="Normal 2 56 20" xfId="43480"/>
    <cellStyle name="Normal 2 56 21" xfId="43481"/>
    <cellStyle name="Normal 2 56 22" xfId="43482"/>
    <cellStyle name="Normal 2 56 3" xfId="43483"/>
    <cellStyle name="Normal 2 56 4" xfId="43484"/>
    <cellStyle name="Normal 2 56 5" xfId="43485"/>
    <cellStyle name="Normal 2 56 6" xfId="43486"/>
    <cellStyle name="Normal 2 56 7" xfId="43487"/>
    <cellStyle name="Normal 2 56 8" xfId="43488"/>
    <cellStyle name="Normal 2 56 9" xfId="43489"/>
    <cellStyle name="Normal 2 57" xfId="43490"/>
    <cellStyle name="Normal 2 57 10" xfId="43491"/>
    <cellStyle name="Normal 2 57 11" xfId="43492"/>
    <cellStyle name="Normal 2 57 12" xfId="43493"/>
    <cellStyle name="Normal 2 57 13" xfId="43494"/>
    <cellStyle name="Normal 2 57 14" xfId="43495"/>
    <cellStyle name="Normal 2 57 15" xfId="43496"/>
    <cellStyle name="Normal 2 57 16" xfId="43497"/>
    <cellStyle name="Normal 2 57 17" xfId="43498"/>
    <cellStyle name="Normal 2 57 18" xfId="43499"/>
    <cellStyle name="Normal 2 57 19" xfId="43500"/>
    <cellStyle name="Normal 2 57 2" xfId="43501"/>
    <cellStyle name="Normal 2 57 20" xfId="43502"/>
    <cellStyle name="Normal 2 57 21" xfId="43503"/>
    <cellStyle name="Normal 2 57 22" xfId="43504"/>
    <cellStyle name="Normal 2 57 3" xfId="43505"/>
    <cellStyle name="Normal 2 57 4" xfId="43506"/>
    <cellStyle name="Normal 2 57 5" xfId="43507"/>
    <cellStyle name="Normal 2 57 6" xfId="43508"/>
    <cellStyle name="Normal 2 57 7" xfId="43509"/>
    <cellStyle name="Normal 2 57 8" xfId="43510"/>
    <cellStyle name="Normal 2 57 9" xfId="43511"/>
    <cellStyle name="Normal 2 58" xfId="43512"/>
    <cellStyle name="Normal 2 58 10" xfId="43513"/>
    <cellStyle name="Normal 2 58 11" xfId="43514"/>
    <cellStyle name="Normal 2 58 12" xfId="43515"/>
    <cellStyle name="Normal 2 58 13" xfId="43516"/>
    <cellStyle name="Normal 2 58 14" xfId="43517"/>
    <cellStyle name="Normal 2 58 15" xfId="43518"/>
    <cellStyle name="Normal 2 58 16" xfId="43519"/>
    <cellStyle name="Normal 2 58 17" xfId="43520"/>
    <cellStyle name="Normal 2 58 18" xfId="43521"/>
    <cellStyle name="Normal 2 58 19" xfId="43522"/>
    <cellStyle name="Normal 2 58 2" xfId="43523"/>
    <cellStyle name="Normal 2 58 20" xfId="43524"/>
    <cellStyle name="Normal 2 58 21" xfId="43525"/>
    <cellStyle name="Normal 2 58 22" xfId="43526"/>
    <cellStyle name="Normal 2 58 3" xfId="43527"/>
    <cellStyle name="Normal 2 58 4" xfId="43528"/>
    <cellStyle name="Normal 2 58 5" xfId="43529"/>
    <cellStyle name="Normal 2 58 6" xfId="43530"/>
    <cellStyle name="Normal 2 58 7" xfId="43531"/>
    <cellStyle name="Normal 2 58 8" xfId="43532"/>
    <cellStyle name="Normal 2 58 9" xfId="43533"/>
    <cellStyle name="Normal 2 59" xfId="43534"/>
    <cellStyle name="Normal 2 59 10" xfId="43535"/>
    <cellStyle name="Normal 2 59 11" xfId="43536"/>
    <cellStyle name="Normal 2 59 12" xfId="43537"/>
    <cellStyle name="Normal 2 59 13" xfId="43538"/>
    <cellStyle name="Normal 2 59 14" xfId="43539"/>
    <cellStyle name="Normal 2 59 15" xfId="43540"/>
    <cellStyle name="Normal 2 59 16" xfId="43541"/>
    <cellStyle name="Normal 2 59 17" xfId="43542"/>
    <cellStyle name="Normal 2 59 18" xfId="43543"/>
    <cellStyle name="Normal 2 59 19" xfId="43544"/>
    <cellStyle name="Normal 2 59 2" xfId="43545"/>
    <cellStyle name="Normal 2 59 20" xfId="43546"/>
    <cellStyle name="Normal 2 59 21" xfId="43547"/>
    <cellStyle name="Normal 2 59 22" xfId="43548"/>
    <cellStyle name="Normal 2 59 3" xfId="43549"/>
    <cellStyle name="Normal 2 59 4" xfId="43550"/>
    <cellStyle name="Normal 2 59 5" xfId="43551"/>
    <cellStyle name="Normal 2 59 6" xfId="43552"/>
    <cellStyle name="Normal 2 59 7" xfId="43553"/>
    <cellStyle name="Normal 2 59 8" xfId="43554"/>
    <cellStyle name="Normal 2 59 9" xfId="43555"/>
    <cellStyle name="Normal 2 6" xfId="43556"/>
    <cellStyle name="Normal 2 6 10" xfId="43557"/>
    <cellStyle name="Normal 2 6 11" xfId="43558"/>
    <cellStyle name="Normal 2 6 12" xfId="43559"/>
    <cellStyle name="Normal 2 6 13" xfId="43560"/>
    <cellStyle name="Normal 2 6 14" xfId="43561"/>
    <cellStyle name="Normal 2 6 15" xfId="43562"/>
    <cellStyle name="Normal 2 6 16" xfId="43563"/>
    <cellStyle name="Normal 2 6 17" xfId="43564"/>
    <cellStyle name="Normal 2 6 18" xfId="43565"/>
    <cellStyle name="Normal 2 6 19" xfId="43566"/>
    <cellStyle name="Normal 2 6 2" xfId="43567"/>
    <cellStyle name="Normal 2 6 2 10" xfId="43568"/>
    <cellStyle name="Normal 2 6 2 10 10" xfId="43569"/>
    <cellStyle name="Normal 2 6 2 10 11" xfId="43570"/>
    <cellStyle name="Normal 2 6 2 10 12" xfId="43571"/>
    <cellStyle name="Normal 2 6 2 10 13" xfId="43572"/>
    <cellStyle name="Normal 2 6 2 10 14" xfId="43573"/>
    <cellStyle name="Normal 2 6 2 10 15" xfId="43574"/>
    <cellStyle name="Normal 2 6 2 10 16" xfId="43575"/>
    <cellStyle name="Normal 2 6 2 10 17" xfId="43576"/>
    <cellStyle name="Normal 2 6 2 10 18" xfId="43577"/>
    <cellStyle name="Normal 2 6 2 10 19" xfId="43578"/>
    <cellStyle name="Normal 2 6 2 10 2" xfId="43579"/>
    <cellStyle name="Normal 2 6 2 10 20" xfId="43580"/>
    <cellStyle name="Normal 2 6 2 10 21" xfId="43581"/>
    <cellStyle name="Normal 2 6 2 10 22" xfId="43582"/>
    <cellStyle name="Normal 2 6 2 10 3" xfId="43583"/>
    <cellStyle name="Normal 2 6 2 10 4" xfId="43584"/>
    <cellStyle name="Normal 2 6 2 10 5" xfId="43585"/>
    <cellStyle name="Normal 2 6 2 10 6" xfId="43586"/>
    <cellStyle name="Normal 2 6 2 10 7" xfId="43587"/>
    <cellStyle name="Normal 2 6 2 10 8" xfId="43588"/>
    <cellStyle name="Normal 2 6 2 10 9" xfId="43589"/>
    <cellStyle name="Normal 2 6 2 11" xfId="43590"/>
    <cellStyle name="Normal 2 6 2 11 10" xfId="43591"/>
    <cellStyle name="Normal 2 6 2 11 11" xfId="43592"/>
    <cellStyle name="Normal 2 6 2 11 12" xfId="43593"/>
    <cellStyle name="Normal 2 6 2 11 13" xfId="43594"/>
    <cellStyle name="Normal 2 6 2 11 14" xfId="43595"/>
    <cellStyle name="Normal 2 6 2 11 15" xfId="43596"/>
    <cellStyle name="Normal 2 6 2 11 16" xfId="43597"/>
    <cellStyle name="Normal 2 6 2 11 17" xfId="43598"/>
    <cellStyle name="Normal 2 6 2 11 18" xfId="43599"/>
    <cellStyle name="Normal 2 6 2 11 19" xfId="43600"/>
    <cellStyle name="Normal 2 6 2 11 2" xfId="43601"/>
    <cellStyle name="Normal 2 6 2 11 20" xfId="43602"/>
    <cellStyle name="Normal 2 6 2 11 21" xfId="43603"/>
    <cellStyle name="Normal 2 6 2 11 22" xfId="43604"/>
    <cellStyle name="Normal 2 6 2 11 3" xfId="43605"/>
    <cellStyle name="Normal 2 6 2 11 4" xfId="43606"/>
    <cellStyle name="Normal 2 6 2 11 5" xfId="43607"/>
    <cellStyle name="Normal 2 6 2 11 6" xfId="43608"/>
    <cellStyle name="Normal 2 6 2 11 7" xfId="43609"/>
    <cellStyle name="Normal 2 6 2 11 8" xfId="43610"/>
    <cellStyle name="Normal 2 6 2 11 9" xfId="43611"/>
    <cellStyle name="Normal 2 6 2 12" xfId="43612"/>
    <cellStyle name="Normal 2 6 2 12 10" xfId="43613"/>
    <cellStyle name="Normal 2 6 2 12 11" xfId="43614"/>
    <cellStyle name="Normal 2 6 2 12 12" xfId="43615"/>
    <cellStyle name="Normal 2 6 2 12 13" xfId="43616"/>
    <cellStyle name="Normal 2 6 2 12 14" xfId="43617"/>
    <cellStyle name="Normal 2 6 2 12 15" xfId="43618"/>
    <cellStyle name="Normal 2 6 2 12 16" xfId="43619"/>
    <cellStyle name="Normal 2 6 2 12 17" xfId="43620"/>
    <cellStyle name="Normal 2 6 2 12 18" xfId="43621"/>
    <cellStyle name="Normal 2 6 2 12 19" xfId="43622"/>
    <cellStyle name="Normal 2 6 2 12 2" xfId="43623"/>
    <cellStyle name="Normal 2 6 2 12 20" xfId="43624"/>
    <cellStyle name="Normal 2 6 2 12 21" xfId="43625"/>
    <cellStyle name="Normal 2 6 2 12 22" xfId="43626"/>
    <cellStyle name="Normal 2 6 2 12 3" xfId="43627"/>
    <cellStyle name="Normal 2 6 2 12 4" xfId="43628"/>
    <cellStyle name="Normal 2 6 2 12 5" xfId="43629"/>
    <cellStyle name="Normal 2 6 2 12 6" xfId="43630"/>
    <cellStyle name="Normal 2 6 2 12 7" xfId="43631"/>
    <cellStyle name="Normal 2 6 2 12 8" xfId="43632"/>
    <cellStyle name="Normal 2 6 2 12 9" xfId="43633"/>
    <cellStyle name="Normal 2 6 2 13" xfId="43634"/>
    <cellStyle name="Normal 2 6 2 13 10" xfId="43635"/>
    <cellStyle name="Normal 2 6 2 13 11" xfId="43636"/>
    <cellStyle name="Normal 2 6 2 13 12" xfId="43637"/>
    <cellStyle name="Normal 2 6 2 13 13" xfId="43638"/>
    <cellStyle name="Normal 2 6 2 13 14" xfId="43639"/>
    <cellStyle name="Normal 2 6 2 13 15" xfId="43640"/>
    <cellStyle name="Normal 2 6 2 13 16" xfId="43641"/>
    <cellStyle name="Normal 2 6 2 13 17" xfId="43642"/>
    <cellStyle name="Normal 2 6 2 13 18" xfId="43643"/>
    <cellStyle name="Normal 2 6 2 13 19" xfId="43644"/>
    <cellStyle name="Normal 2 6 2 13 2" xfId="43645"/>
    <cellStyle name="Normal 2 6 2 13 20" xfId="43646"/>
    <cellStyle name="Normal 2 6 2 13 21" xfId="43647"/>
    <cellStyle name="Normal 2 6 2 13 22" xfId="43648"/>
    <cellStyle name="Normal 2 6 2 13 3" xfId="43649"/>
    <cellStyle name="Normal 2 6 2 13 4" xfId="43650"/>
    <cellStyle name="Normal 2 6 2 13 5" xfId="43651"/>
    <cellStyle name="Normal 2 6 2 13 6" xfId="43652"/>
    <cellStyle name="Normal 2 6 2 13 7" xfId="43653"/>
    <cellStyle name="Normal 2 6 2 13 8" xfId="43654"/>
    <cellStyle name="Normal 2 6 2 13 9" xfId="43655"/>
    <cellStyle name="Normal 2 6 2 14" xfId="43656"/>
    <cellStyle name="Normal 2 6 2 14 10" xfId="43657"/>
    <cellStyle name="Normal 2 6 2 14 11" xfId="43658"/>
    <cellStyle name="Normal 2 6 2 14 12" xfId="43659"/>
    <cellStyle name="Normal 2 6 2 14 13" xfId="43660"/>
    <cellStyle name="Normal 2 6 2 14 14" xfId="43661"/>
    <cellStyle name="Normal 2 6 2 14 15" xfId="43662"/>
    <cellStyle name="Normal 2 6 2 14 16" xfId="43663"/>
    <cellStyle name="Normal 2 6 2 14 17" xfId="43664"/>
    <cellStyle name="Normal 2 6 2 14 18" xfId="43665"/>
    <cellStyle name="Normal 2 6 2 14 19" xfId="43666"/>
    <cellStyle name="Normal 2 6 2 14 2" xfId="43667"/>
    <cellStyle name="Normal 2 6 2 14 20" xfId="43668"/>
    <cellStyle name="Normal 2 6 2 14 21" xfId="43669"/>
    <cellStyle name="Normal 2 6 2 14 22" xfId="43670"/>
    <cellStyle name="Normal 2 6 2 14 3" xfId="43671"/>
    <cellStyle name="Normal 2 6 2 14 4" xfId="43672"/>
    <cellStyle name="Normal 2 6 2 14 5" xfId="43673"/>
    <cellStyle name="Normal 2 6 2 14 6" xfId="43674"/>
    <cellStyle name="Normal 2 6 2 14 7" xfId="43675"/>
    <cellStyle name="Normal 2 6 2 14 8" xfId="43676"/>
    <cellStyle name="Normal 2 6 2 14 9" xfId="43677"/>
    <cellStyle name="Normal 2 6 2 15" xfId="43678"/>
    <cellStyle name="Normal 2 6 2 15 10" xfId="43679"/>
    <cellStyle name="Normal 2 6 2 15 11" xfId="43680"/>
    <cellStyle name="Normal 2 6 2 15 12" xfId="43681"/>
    <cellStyle name="Normal 2 6 2 15 13" xfId="43682"/>
    <cellStyle name="Normal 2 6 2 15 14" xfId="43683"/>
    <cellStyle name="Normal 2 6 2 15 15" xfId="43684"/>
    <cellStyle name="Normal 2 6 2 15 16" xfId="43685"/>
    <cellStyle name="Normal 2 6 2 15 17" xfId="43686"/>
    <cellStyle name="Normal 2 6 2 15 18" xfId="43687"/>
    <cellStyle name="Normal 2 6 2 15 19" xfId="43688"/>
    <cellStyle name="Normal 2 6 2 15 2" xfId="43689"/>
    <cellStyle name="Normal 2 6 2 15 20" xfId="43690"/>
    <cellStyle name="Normal 2 6 2 15 21" xfId="43691"/>
    <cellStyle name="Normal 2 6 2 15 22" xfId="43692"/>
    <cellStyle name="Normal 2 6 2 15 3" xfId="43693"/>
    <cellStyle name="Normal 2 6 2 15 4" xfId="43694"/>
    <cellStyle name="Normal 2 6 2 15 5" xfId="43695"/>
    <cellStyle name="Normal 2 6 2 15 6" xfId="43696"/>
    <cellStyle name="Normal 2 6 2 15 7" xfId="43697"/>
    <cellStyle name="Normal 2 6 2 15 8" xfId="43698"/>
    <cellStyle name="Normal 2 6 2 15 9" xfId="43699"/>
    <cellStyle name="Normal 2 6 2 16" xfId="43700"/>
    <cellStyle name="Normal 2 6 2 16 10" xfId="43701"/>
    <cellStyle name="Normal 2 6 2 16 11" xfId="43702"/>
    <cellStyle name="Normal 2 6 2 16 12" xfId="43703"/>
    <cellStyle name="Normal 2 6 2 16 13" xfId="43704"/>
    <cellStyle name="Normal 2 6 2 16 14" xfId="43705"/>
    <cellStyle name="Normal 2 6 2 16 15" xfId="43706"/>
    <cellStyle name="Normal 2 6 2 16 16" xfId="43707"/>
    <cellStyle name="Normal 2 6 2 16 17" xfId="43708"/>
    <cellStyle name="Normal 2 6 2 16 18" xfId="43709"/>
    <cellStyle name="Normal 2 6 2 16 19" xfId="43710"/>
    <cellStyle name="Normal 2 6 2 16 2" xfId="43711"/>
    <cellStyle name="Normal 2 6 2 16 20" xfId="43712"/>
    <cellStyle name="Normal 2 6 2 16 21" xfId="43713"/>
    <cellStyle name="Normal 2 6 2 16 22" xfId="43714"/>
    <cellStyle name="Normal 2 6 2 16 3" xfId="43715"/>
    <cellStyle name="Normal 2 6 2 16 4" xfId="43716"/>
    <cellStyle name="Normal 2 6 2 16 5" xfId="43717"/>
    <cellStyle name="Normal 2 6 2 16 6" xfId="43718"/>
    <cellStyle name="Normal 2 6 2 16 7" xfId="43719"/>
    <cellStyle name="Normal 2 6 2 16 8" xfId="43720"/>
    <cellStyle name="Normal 2 6 2 16 9" xfId="43721"/>
    <cellStyle name="Normal 2 6 2 17" xfId="43722"/>
    <cellStyle name="Normal 2 6 2 17 10" xfId="43723"/>
    <cellStyle name="Normal 2 6 2 17 11" xfId="43724"/>
    <cellStyle name="Normal 2 6 2 17 12" xfId="43725"/>
    <cellStyle name="Normal 2 6 2 17 13" xfId="43726"/>
    <cellStyle name="Normal 2 6 2 17 14" xfId="43727"/>
    <cellStyle name="Normal 2 6 2 17 15" xfId="43728"/>
    <cellStyle name="Normal 2 6 2 17 16" xfId="43729"/>
    <cellStyle name="Normal 2 6 2 17 17" xfId="43730"/>
    <cellStyle name="Normal 2 6 2 17 18" xfId="43731"/>
    <cellStyle name="Normal 2 6 2 17 19" xfId="43732"/>
    <cellStyle name="Normal 2 6 2 17 2" xfId="43733"/>
    <cellStyle name="Normal 2 6 2 17 20" xfId="43734"/>
    <cellStyle name="Normal 2 6 2 17 21" xfId="43735"/>
    <cellStyle name="Normal 2 6 2 17 22" xfId="43736"/>
    <cellStyle name="Normal 2 6 2 17 3" xfId="43737"/>
    <cellStyle name="Normal 2 6 2 17 4" xfId="43738"/>
    <cellStyle name="Normal 2 6 2 17 5" xfId="43739"/>
    <cellStyle name="Normal 2 6 2 17 6" xfId="43740"/>
    <cellStyle name="Normal 2 6 2 17 7" xfId="43741"/>
    <cellStyle name="Normal 2 6 2 17 8" xfId="43742"/>
    <cellStyle name="Normal 2 6 2 17 9" xfId="43743"/>
    <cellStyle name="Normal 2 6 2 18" xfId="43744"/>
    <cellStyle name="Normal 2 6 2 18 10" xfId="43745"/>
    <cellStyle name="Normal 2 6 2 18 11" xfId="43746"/>
    <cellStyle name="Normal 2 6 2 18 12" xfId="43747"/>
    <cellStyle name="Normal 2 6 2 18 13" xfId="43748"/>
    <cellStyle name="Normal 2 6 2 18 14" xfId="43749"/>
    <cellStyle name="Normal 2 6 2 18 15" xfId="43750"/>
    <cellStyle name="Normal 2 6 2 18 16" xfId="43751"/>
    <cellStyle name="Normal 2 6 2 18 17" xfId="43752"/>
    <cellStyle name="Normal 2 6 2 18 18" xfId="43753"/>
    <cellStyle name="Normal 2 6 2 18 19" xfId="43754"/>
    <cellStyle name="Normal 2 6 2 18 2" xfId="43755"/>
    <cellStyle name="Normal 2 6 2 18 20" xfId="43756"/>
    <cellStyle name="Normal 2 6 2 18 21" xfId="43757"/>
    <cellStyle name="Normal 2 6 2 18 22" xfId="43758"/>
    <cellStyle name="Normal 2 6 2 18 3" xfId="43759"/>
    <cellStyle name="Normal 2 6 2 18 4" xfId="43760"/>
    <cellStyle name="Normal 2 6 2 18 5" xfId="43761"/>
    <cellStyle name="Normal 2 6 2 18 6" xfId="43762"/>
    <cellStyle name="Normal 2 6 2 18 7" xfId="43763"/>
    <cellStyle name="Normal 2 6 2 18 8" xfId="43764"/>
    <cellStyle name="Normal 2 6 2 18 9" xfId="43765"/>
    <cellStyle name="Normal 2 6 2 19" xfId="43766"/>
    <cellStyle name="Normal 2 6 2 19 10" xfId="43767"/>
    <cellStyle name="Normal 2 6 2 19 11" xfId="43768"/>
    <cellStyle name="Normal 2 6 2 19 12" xfId="43769"/>
    <cellStyle name="Normal 2 6 2 19 13" xfId="43770"/>
    <cellStyle name="Normal 2 6 2 19 14" xfId="43771"/>
    <cellStyle name="Normal 2 6 2 19 15" xfId="43772"/>
    <cellStyle name="Normal 2 6 2 19 16" xfId="43773"/>
    <cellStyle name="Normal 2 6 2 19 17" xfId="43774"/>
    <cellStyle name="Normal 2 6 2 19 18" xfId="43775"/>
    <cellStyle name="Normal 2 6 2 19 19" xfId="43776"/>
    <cellStyle name="Normal 2 6 2 19 2" xfId="43777"/>
    <cellStyle name="Normal 2 6 2 19 20" xfId="43778"/>
    <cellStyle name="Normal 2 6 2 19 21" xfId="43779"/>
    <cellStyle name="Normal 2 6 2 19 22" xfId="43780"/>
    <cellStyle name="Normal 2 6 2 19 3" xfId="43781"/>
    <cellStyle name="Normal 2 6 2 19 4" xfId="43782"/>
    <cellStyle name="Normal 2 6 2 19 5" xfId="43783"/>
    <cellStyle name="Normal 2 6 2 19 6" xfId="43784"/>
    <cellStyle name="Normal 2 6 2 19 7" xfId="43785"/>
    <cellStyle name="Normal 2 6 2 19 8" xfId="43786"/>
    <cellStyle name="Normal 2 6 2 19 9" xfId="43787"/>
    <cellStyle name="Normal 2 6 2 2" xfId="43788"/>
    <cellStyle name="Normal 2 6 2 2 10" xfId="43789"/>
    <cellStyle name="Normal 2 6 2 2 11" xfId="43790"/>
    <cellStyle name="Normal 2 6 2 2 12" xfId="43791"/>
    <cellStyle name="Normal 2 6 2 2 13" xfId="43792"/>
    <cellStyle name="Normal 2 6 2 2 14" xfId="43793"/>
    <cellStyle name="Normal 2 6 2 2 15" xfId="43794"/>
    <cellStyle name="Normal 2 6 2 2 16" xfId="43795"/>
    <cellStyle name="Normal 2 6 2 2 17" xfId="43796"/>
    <cellStyle name="Normal 2 6 2 2 18" xfId="43797"/>
    <cellStyle name="Normal 2 6 2 2 19" xfId="43798"/>
    <cellStyle name="Normal 2 6 2 2 2" xfId="43799"/>
    <cellStyle name="Normal 2 6 2 2 20" xfId="43800"/>
    <cellStyle name="Normal 2 6 2 2 21" xfId="43801"/>
    <cellStyle name="Normal 2 6 2 2 22" xfId="43802"/>
    <cellStyle name="Normal 2 6 2 2 3" xfId="43803"/>
    <cellStyle name="Normal 2 6 2 2 4" xfId="43804"/>
    <cellStyle name="Normal 2 6 2 2 5" xfId="43805"/>
    <cellStyle name="Normal 2 6 2 2 6" xfId="43806"/>
    <cellStyle name="Normal 2 6 2 2 7" xfId="43807"/>
    <cellStyle name="Normal 2 6 2 2 8" xfId="43808"/>
    <cellStyle name="Normal 2 6 2 2 9" xfId="43809"/>
    <cellStyle name="Normal 2 6 2 20" xfId="43810"/>
    <cellStyle name="Normal 2 6 2 21" xfId="43811"/>
    <cellStyle name="Normal 2 6 2 22" xfId="43812"/>
    <cellStyle name="Normal 2 6 2 23" xfId="43813"/>
    <cellStyle name="Normal 2 6 2 24" xfId="43814"/>
    <cellStyle name="Normal 2 6 2 25" xfId="43815"/>
    <cellStyle name="Normal 2 6 2 26" xfId="43816"/>
    <cellStyle name="Normal 2 6 2 27" xfId="43817"/>
    <cellStyle name="Normal 2 6 2 28" xfId="43818"/>
    <cellStyle name="Normal 2 6 2 29" xfId="43819"/>
    <cellStyle name="Normal 2 6 2 3" xfId="43820"/>
    <cellStyle name="Normal 2 6 2 3 10" xfId="43821"/>
    <cellStyle name="Normal 2 6 2 3 11" xfId="43822"/>
    <cellStyle name="Normal 2 6 2 3 12" xfId="43823"/>
    <cellStyle name="Normal 2 6 2 3 13" xfId="43824"/>
    <cellStyle name="Normal 2 6 2 3 14" xfId="43825"/>
    <cellStyle name="Normal 2 6 2 3 15" xfId="43826"/>
    <cellStyle name="Normal 2 6 2 3 16" xfId="43827"/>
    <cellStyle name="Normal 2 6 2 3 17" xfId="43828"/>
    <cellStyle name="Normal 2 6 2 3 18" xfId="43829"/>
    <cellStyle name="Normal 2 6 2 3 19" xfId="43830"/>
    <cellStyle name="Normal 2 6 2 3 2" xfId="43831"/>
    <cellStyle name="Normal 2 6 2 3 20" xfId="43832"/>
    <cellStyle name="Normal 2 6 2 3 21" xfId="43833"/>
    <cellStyle name="Normal 2 6 2 3 22" xfId="43834"/>
    <cellStyle name="Normal 2 6 2 3 3" xfId="43835"/>
    <cellStyle name="Normal 2 6 2 3 4" xfId="43836"/>
    <cellStyle name="Normal 2 6 2 3 5" xfId="43837"/>
    <cellStyle name="Normal 2 6 2 3 6" xfId="43838"/>
    <cellStyle name="Normal 2 6 2 3 7" xfId="43839"/>
    <cellStyle name="Normal 2 6 2 3 8" xfId="43840"/>
    <cellStyle name="Normal 2 6 2 3 9" xfId="43841"/>
    <cellStyle name="Normal 2 6 2 30" xfId="43842"/>
    <cellStyle name="Normal 2 6 2 31" xfId="43843"/>
    <cellStyle name="Normal 2 6 2 32" xfId="43844"/>
    <cellStyle name="Normal 2 6 2 33" xfId="43845"/>
    <cellStyle name="Normal 2 6 2 34" xfId="43846"/>
    <cellStyle name="Normal 2 6 2 35" xfId="43847"/>
    <cellStyle name="Normal 2 6 2 36" xfId="43848"/>
    <cellStyle name="Normal 2 6 2 37" xfId="43849"/>
    <cellStyle name="Normal 2 6 2 38" xfId="43850"/>
    <cellStyle name="Normal 2 6 2 39" xfId="43851"/>
    <cellStyle name="Normal 2 6 2 4" xfId="43852"/>
    <cellStyle name="Normal 2 6 2 4 10" xfId="43853"/>
    <cellStyle name="Normal 2 6 2 4 11" xfId="43854"/>
    <cellStyle name="Normal 2 6 2 4 12" xfId="43855"/>
    <cellStyle name="Normal 2 6 2 4 13" xfId="43856"/>
    <cellStyle name="Normal 2 6 2 4 14" xfId="43857"/>
    <cellStyle name="Normal 2 6 2 4 15" xfId="43858"/>
    <cellStyle name="Normal 2 6 2 4 16" xfId="43859"/>
    <cellStyle name="Normal 2 6 2 4 17" xfId="43860"/>
    <cellStyle name="Normal 2 6 2 4 18" xfId="43861"/>
    <cellStyle name="Normal 2 6 2 4 19" xfId="43862"/>
    <cellStyle name="Normal 2 6 2 4 2" xfId="43863"/>
    <cellStyle name="Normal 2 6 2 4 20" xfId="43864"/>
    <cellStyle name="Normal 2 6 2 4 21" xfId="43865"/>
    <cellStyle name="Normal 2 6 2 4 22" xfId="43866"/>
    <cellStyle name="Normal 2 6 2 4 3" xfId="43867"/>
    <cellStyle name="Normal 2 6 2 4 4" xfId="43868"/>
    <cellStyle name="Normal 2 6 2 4 5" xfId="43869"/>
    <cellStyle name="Normal 2 6 2 4 6" xfId="43870"/>
    <cellStyle name="Normal 2 6 2 4 7" xfId="43871"/>
    <cellStyle name="Normal 2 6 2 4 8" xfId="43872"/>
    <cellStyle name="Normal 2 6 2 4 9" xfId="43873"/>
    <cellStyle name="Normal 2 6 2 40" xfId="43874"/>
    <cellStyle name="Normal 2 6 2 5" xfId="43875"/>
    <cellStyle name="Normal 2 6 2 5 10" xfId="43876"/>
    <cellStyle name="Normal 2 6 2 5 11" xfId="43877"/>
    <cellStyle name="Normal 2 6 2 5 12" xfId="43878"/>
    <cellStyle name="Normal 2 6 2 5 13" xfId="43879"/>
    <cellStyle name="Normal 2 6 2 5 14" xfId="43880"/>
    <cellStyle name="Normal 2 6 2 5 15" xfId="43881"/>
    <cellStyle name="Normal 2 6 2 5 16" xfId="43882"/>
    <cellStyle name="Normal 2 6 2 5 17" xfId="43883"/>
    <cellStyle name="Normal 2 6 2 5 18" xfId="43884"/>
    <cellStyle name="Normal 2 6 2 5 19" xfId="43885"/>
    <cellStyle name="Normal 2 6 2 5 2" xfId="43886"/>
    <cellStyle name="Normal 2 6 2 5 20" xfId="43887"/>
    <cellStyle name="Normal 2 6 2 5 21" xfId="43888"/>
    <cellStyle name="Normal 2 6 2 5 22" xfId="43889"/>
    <cellStyle name="Normal 2 6 2 5 3" xfId="43890"/>
    <cellStyle name="Normal 2 6 2 5 4" xfId="43891"/>
    <cellStyle name="Normal 2 6 2 5 5" xfId="43892"/>
    <cellStyle name="Normal 2 6 2 5 6" xfId="43893"/>
    <cellStyle name="Normal 2 6 2 5 7" xfId="43894"/>
    <cellStyle name="Normal 2 6 2 5 8" xfId="43895"/>
    <cellStyle name="Normal 2 6 2 5 9" xfId="43896"/>
    <cellStyle name="Normal 2 6 2 6" xfId="43897"/>
    <cellStyle name="Normal 2 6 2 6 10" xfId="43898"/>
    <cellStyle name="Normal 2 6 2 6 11" xfId="43899"/>
    <cellStyle name="Normal 2 6 2 6 12" xfId="43900"/>
    <cellStyle name="Normal 2 6 2 6 13" xfId="43901"/>
    <cellStyle name="Normal 2 6 2 6 14" xfId="43902"/>
    <cellStyle name="Normal 2 6 2 6 15" xfId="43903"/>
    <cellStyle name="Normal 2 6 2 6 16" xfId="43904"/>
    <cellStyle name="Normal 2 6 2 6 17" xfId="43905"/>
    <cellStyle name="Normal 2 6 2 6 18" xfId="43906"/>
    <cellStyle name="Normal 2 6 2 6 19" xfId="43907"/>
    <cellStyle name="Normal 2 6 2 6 2" xfId="43908"/>
    <cellStyle name="Normal 2 6 2 6 20" xfId="43909"/>
    <cellStyle name="Normal 2 6 2 6 21" xfId="43910"/>
    <cellStyle name="Normal 2 6 2 6 22" xfId="43911"/>
    <cellStyle name="Normal 2 6 2 6 3" xfId="43912"/>
    <cellStyle name="Normal 2 6 2 6 4" xfId="43913"/>
    <cellStyle name="Normal 2 6 2 6 5" xfId="43914"/>
    <cellStyle name="Normal 2 6 2 6 6" xfId="43915"/>
    <cellStyle name="Normal 2 6 2 6 7" xfId="43916"/>
    <cellStyle name="Normal 2 6 2 6 8" xfId="43917"/>
    <cellStyle name="Normal 2 6 2 6 9" xfId="43918"/>
    <cellStyle name="Normal 2 6 2 7" xfId="43919"/>
    <cellStyle name="Normal 2 6 2 7 10" xfId="43920"/>
    <cellStyle name="Normal 2 6 2 7 11" xfId="43921"/>
    <cellStyle name="Normal 2 6 2 7 12" xfId="43922"/>
    <cellStyle name="Normal 2 6 2 7 13" xfId="43923"/>
    <cellStyle name="Normal 2 6 2 7 14" xfId="43924"/>
    <cellStyle name="Normal 2 6 2 7 15" xfId="43925"/>
    <cellStyle name="Normal 2 6 2 7 16" xfId="43926"/>
    <cellStyle name="Normal 2 6 2 7 17" xfId="43927"/>
    <cellStyle name="Normal 2 6 2 7 18" xfId="43928"/>
    <cellStyle name="Normal 2 6 2 7 19" xfId="43929"/>
    <cellStyle name="Normal 2 6 2 7 2" xfId="43930"/>
    <cellStyle name="Normal 2 6 2 7 20" xfId="43931"/>
    <cellStyle name="Normal 2 6 2 7 21" xfId="43932"/>
    <cellStyle name="Normal 2 6 2 7 22" xfId="43933"/>
    <cellStyle name="Normal 2 6 2 7 3" xfId="43934"/>
    <cellStyle name="Normal 2 6 2 7 4" xfId="43935"/>
    <cellStyle name="Normal 2 6 2 7 5" xfId="43936"/>
    <cellStyle name="Normal 2 6 2 7 6" xfId="43937"/>
    <cellStyle name="Normal 2 6 2 7 7" xfId="43938"/>
    <cellStyle name="Normal 2 6 2 7 8" xfId="43939"/>
    <cellStyle name="Normal 2 6 2 7 9" xfId="43940"/>
    <cellStyle name="Normal 2 6 2 8" xfId="43941"/>
    <cellStyle name="Normal 2 6 2 8 10" xfId="43942"/>
    <cellStyle name="Normal 2 6 2 8 11" xfId="43943"/>
    <cellStyle name="Normal 2 6 2 8 12" xfId="43944"/>
    <cellStyle name="Normal 2 6 2 8 13" xfId="43945"/>
    <cellStyle name="Normal 2 6 2 8 14" xfId="43946"/>
    <cellStyle name="Normal 2 6 2 8 15" xfId="43947"/>
    <cellStyle name="Normal 2 6 2 8 16" xfId="43948"/>
    <cellStyle name="Normal 2 6 2 8 17" xfId="43949"/>
    <cellStyle name="Normal 2 6 2 8 18" xfId="43950"/>
    <cellStyle name="Normal 2 6 2 8 19" xfId="43951"/>
    <cellStyle name="Normal 2 6 2 8 2" xfId="43952"/>
    <cellStyle name="Normal 2 6 2 8 20" xfId="43953"/>
    <cellStyle name="Normal 2 6 2 8 21" xfId="43954"/>
    <cellStyle name="Normal 2 6 2 8 22" xfId="43955"/>
    <cellStyle name="Normal 2 6 2 8 3" xfId="43956"/>
    <cellStyle name="Normal 2 6 2 8 4" xfId="43957"/>
    <cellStyle name="Normal 2 6 2 8 5" xfId="43958"/>
    <cellStyle name="Normal 2 6 2 8 6" xfId="43959"/>
    <cellStyle name="Normal 2 6 2 8 7" xfId="43960"/>
    <cellStyle name="Normal 2 6 2 8 8" xfId="43961"/>
    <cellStyle name="Normal 2 6 2 8 9" xfId="43962"/>
    <cellStyle name="Normal 2 6 2 9" xfId="43963"/>
    <cellStyle name="Normal 2 6 2 9 10" xfId="43964"/>
    <cellStyle name="Normal 2 6 2 9 11" xfId="43965"/>
    <cellStyle name="Normal 2 6 2 9 12" xfId="43966"/>
    <cellStyle name="Normal 2 6 2 9 13" xfId="43967"/>
    <cellStyle name="Normal 2 6 2 9 14" xfId="43968"/>
    <cellStyle name="Normal 2 6 2 9 15" xfId="43969"/>
    <cellStyle name="Normal 2 6 2 9 16" xfId="43970"/>
    <cellStyle name="Normal 2 6 2 9 17" xfId="43971"/>
    <cellStyle name="Normal 2 6 2 9 18" xfId="43972"/>
    <cellStyle name="Normal 2 6 2 9 19" xfId="43973"/>
    <cellStyle name="Normal 2 6 2 9 2" xfId="43974"/>
    <cellStyle name="Normal 2 6 2 9 20" xfId="43975"/>
    <cellStyle name="Normal 2 6 2 9 21" xfId="43976"/>
    <cellStyle name="Normal 2 6 2 9 22" xfId="43977"/>
    <cellStyle name="Normal 2 6 2 9 3" xfId="43978"/>
    <cellStyle name="Normal 2 6 2 9 4" xfId="43979"/>
    <cellStyle name="Normal 2 6 2 9 5" xfId="43980"/>
    <cellStyle name="Normal 2 6 2 9 6" xfId="43981"/>
    <cellStyle name="Normal 2 6 2 9 7" xfId="43982"/>
    <cellStyle name="Normal 2 6 2 9 8" xfId="43983"/>
    <cellStyle name="Normal 2 6 2 9 9" xfId="43984"/>
    <cellStyle name="Normal 2 6 20" xfId="43985"/>
    <cellStyle name="Normal 2 6 21" xfId="43986"/>
    <cellStyle name="Normal 2 6 22" xfId="43987"/>
    <cellStyle name="Normal 2 6 23" xfId="43988"/>
    <cellStyle name="Normal 2 6 24" xfId="43989"/>
    <cellStyle name="Normal 2 6 25" xfId="43990"/>
    <cellStyle name="Normal 2 6 26" xfId="43991"/>
    <cellStyle name="Normal 2 6 27" xfId="43992"/>
    <cellStyle name="Normal 2 6 28" xfId="43993"/>
    <cellStyle name="Normal 2 6 29" xfId="43994"/>
    <cellStyle name="Normal 2 6 3" xfId="43995"/>
    <cellStyle name="Normal 2 6 30" xfId="43996"/>
    <cellStyle name="Normal 2 6 31" xfId="43997"/>
    <cellStyle name="Normal 2 6 32" xfId="43998"/>
    <cellStyle name="Normal 2 6 33" xfId="43999"/>
    <cellStyle name="Normal 2 6 34" xfId="44000"/>
    <cellStyle name="Normal 2 6 35" xfId="44001"/>
    <cellStyle name="Normal 2 6 36" xfId="44002"/>
    <cellStyle name="Normal 2 6 37" xfId="44003"/>
    <cellStyle name="Normal 2 6 38" xfId="44004"/>
    <cellStyle name="Normal 2 6 39" xfId="44005"/>
    <cellStyle name="Normal 2 6 4" xfId="44006"/>
    <cellStyle name="Normal 2 6 40" xfId="44007"/>
    <cellStyle name="Normal 2 6 5" xfId="44008"/>
    <cellStyle name="Normal 2 6 6" xfId="44009"/>
    <cellStyle name="Normal 2 6 7" xfId="44010"/>
    <cellStyle name="Normal 2 6 8" xfId="44011"/>
    <cellStyle name="Normal 2 6 9" xfId="44012"/>
    <cellStyle name="Normal 2 60" xfId="44013"/>
    <cellStyle name="Normal 2 60 10" xfId="44014"/>
    <cellStyle name="Normal 2 60 11" xfId="44015"/>
    <cellStyle name="Normal 2 60 12" xfId="44016"/>
    <cellStyle name="Normal 2 60 13" xfId="44017"/>
    <cellStyle name="Normal 2 60 14" xfId="44018"/>
    <cellStyle name="Normal 2 60 15" xfId="44019"/>
    <cellStyle name="Normal 2 60 16" xfId="44020"/>
    <cellStyle name="Normal 2 60 17" xfId="44021"/>
    <cellStyle name="Normal 2 60 18" xfId="44022"/>
    <cellStyle name="Normal 2 60 19" xfId="44023"/>
    <cellStyle name="Normal 2 60 2" xfId="44024"/>
    <cellStyle name="Normal 2 60 20" xfId="44025"/>
    <cellStyle name="Normal 2 60 21" xfId="44026"/>
    <cellStyle name="Normal 2 60 22" xfId="44027"/>
    <cellStyle name="Normal 2 60 3" xfId="44028"/>
    <cellStyle name="Normal 2 60 4" xfId="44029"/>
    <cellStyle name="Normal 2 60 5" xfId="44030"/>
    <cellStyle name="Normal 2 60 6" xfId="44031"/>
    <cellStyle name="Normal 2 60 7" xfId="44032"/>
    <cellStyle name="Normal 2 60 8" xfId="44033"/>
    <cellStyle name="Normal 2 60 9" xfId="44034"/>
    <cellStyle name="Normal 2 61" xfId="44035"/>
    <cellStyle name="Normal 2 61 10" xfId="44036"/>
    <cellStyle name="Normal 2 61 11" xfId="44037"/>
    <cellStyle name="Normal 2 61 12" xfId="44038"/>
    <cellStyle name="Normal 2 61 13" xfId="44039"/>
    <cellStyle name="Normal 2 61 14" xfId="44040"/>
    <cellStyle name="Normal 2 61 15" xfId="44041"/>
    <cellStyle name="Normal 2 61 16" xfId="44042"/>
    <cellStyle name="Normal 2 61 17" xfId="44043"/>
    <cellStyle name="Normal 2 61 18" xfId="44044"/>
    <cellStyle name="Normal 2 61 19" xfId="44045"/>
    <cellStyle name="Normal 2 61 2" xfId="44046"/>
    <cellStyle name="Normal 2 61 20" xfId="44047"/>
    <cellStyle name="Normal 2 61 21" xfId="44048"/>
    <cellStyle name="Normal 2 61 22" xfId="44049"/>
    <cellStyle name="Normal 2 61 3" xfId="44050"/>
    <cellStyle name="Normal 2 61 4" xfId="44051"/>
    <cellStyle name="Normal 2 61 5" xfId="44052"/>
    <cellStyle name="Normal 2 61 6" xfId="44053"/>
    <cellStyle name="Normal 2 61 7" xfId="44054"/>
    <cellStyle name="Normal 2 61 8" xfId="44055"/>
    <cellStyle name="Normal 2 61 9" xfId="44056"/>
    <cellStyle name="Normal 2 62" xfId="44057"/>
    <cellStyle name="Normal 2 62 10" xfId="44058"/>
    <cellStyle name="Normal 2 62 11" xfId="44059"/>
    <cellStyle name="Normal 2 62 12" xfId="44060"/>
    <cellStyle name="Normal 2 62 13" xfId="44061"/>
    <cellStyle name="Normal 2 62 14" xfId="44062"/>
    <cellStyle name="Normal 2 62 15" xfId="44063"/>
    <cellStyle name="Normal 2 62 16" xfId="44064"/>
    <cellStyle name="Normal 2 62 17" xfId="44065"/>
    <cellStyle name="Normal 2 62 18" xfId="44066"/>
    <cellStyle name="Normal 2 62 19" xfId="44067"/>
    <cellStyle name="Normal 2 62 2" xfId="44068"/>
    <cellStyle name="Normal 2 62 20" xfId="44069"/>
    <cellStyle name="Normal 2 62 21" xfId="44070"/>
    <cellStyle name="Normal 2 62 22" xfId="44071"/>
    <cellStyle name="Normal 2 62 3" xfId="44072"/>
    <cellStyle name="Normal 2 62 4" xfId="44073"/>
    <cellStyle name="Normal 2 62 5" xfId="44074"/>
    <cellStyle name="Normal 2 62 6" xfId="44075"/>
    <cellStyle name="Normal 2 62 7" xfId="44076"/>
    <cellStyle name="Normal 2 62 8" xfId="44077"/>
    <cellStyle name="Normal 2 62 9" xfId="44078"/>
    <cellStyle name="Normal 2 63" xfId="44079"/>
    <cellStyle name="Normal 2 63 10" xfId="44080"/>
    <cellStyle name="Normal 2 63 11" xfId="44081"/>
    <cellStyle name="Normal 2 63 12" xfId="44082"/>
    <cellStyle name="Normal 2 63 13" xfId="44083"/>
    <cellStyle name="Normal 2 63 14" xfId="44084"/>
    <cellStyle name="Normal 2 63 15" xfId="44085"/>
    <cellStyle name="Normal 2 63 16" xfId="44086"/>
    <cellStyle name="Normal 2 63 17" xfId="44087"/>
    <cellStyle name="Normal 2 63 18" xfId="44088"/>
    <cellStyle name="Normal 2 63 19" xfId="44089"/>
    <cellStyle name="Normal 2 63 2" xfId="44090"/>
    <cellStyle name="Normal 2 63 20" xfId="44091"/>
    <cellStyle name="Normal 2 63 21" xfId="44092"/>
    <cellStyle name="Normal 2 63 22" xfId="44093"/>
    <cellStyle name="Normal 2 63 3" xfId="44094"/>
    <cellStyle name="Normal 2 63 4" xfId="44095"/>
    <cellStyle name="Normal 2 63 5" xfId="44096"/>
    <cellStyle name="Normal 2 63 6" xfId="44097"/>
    <cellStyle name="Normal 2 63 7" xfId="44098"/>
    <cellStyle name="Normal 2 63 8" xfId="44099"/>
    <cellStyle name="Normal 2 63 9" xfId="44100"/>
    <cellStyle name="Normal 2 64" xfId="44101"/>
    <cellStyle name="Normal 2 64 10" xfId="44102"/>
    <cellStyle name="Normal 2 64 11" xfId="44103"/>
    <cellStyle name="Normal 2 64 12" xfId="44104"/>
    <cellStyle name="Normal 2 64 13" xfId="44105"/>
    <cellStyle name="Normal 2 64 14" xfId="44106"/>
    <cellStyle name="Normal 2 64 15" xfId="44107"/>
    <cellStyle name="Normal 2 64 16" xfId="44108"/>
    <cellStyle name="Normal 2 64 17" xfId="44109"/>
    <cellStyle name="Normal 2 64 18" xfId="44110"/>
    <cellStyle name="Normal 2 64 19" xfId="44111"/>
    <cellStyle name="Normal 2 64 2" xfId="44112"/>
    <cellStyle name="Normal 2 64 20" xfId="44113"/>
    <cellStyle name="Normal 2 64 21" xfId="44114"/>
    <cellStyle name="Normal 2 64 22" xfId="44115"/>
    <cellStyle name="Normal 2 64 3" xfId="44116"/>
    <cellStyle name="Normal 2 64 4" xfId="44117"/>
    <cellStyle name="Normal 2 64 5" xfId="44118"/>
    <cellStyle name="Normal 2 64 6" xfId="44119"/>
    <cellStyle name="Normal 2 64 7" xfId="44120"/>
    <cellStyle name="Normal 2 64 8" xfId="44121"/>
    <cellStyle name="Normal 2 64 9" xfId="44122"/>
    <cellStyle name="Normal 2 65" xfId="44123"/>
    <cellStyle name="Normal 2 65 10" xfId="44124"/>
    <cellStyle name="Normal 2 65 11" xfId="44125"/>
    <cellStyle name="Normal 2 65 12" xfId="44126"/>
    <cellStyle name="Normal 2 65 13" xfId="44127"/>
    <cellStyle name="Normal 2 65 14" xfId="44128"/>
    <cellStyle name="Normal 2 65 15" xfId="44129"/>
    <cellStyle name="Normal 2 65 16" xfId="44130"/>
    <cellStyle name="Normal 2 65 17" xfId="44131"/>
    <cellStyle name="Normal 2 65 18" xfId="44132"/>
    <cellStyle name="Normal 2 65 19" xfId="44133"/>
    <cellStyle name="Normal 2 65 2" xfId="44134"/>
    <cellStyle name="Normal 2 65 20" xfId="44135"/>
    <cellStyle name="Normal 2 65 21" xfId="44136"/>
    <cellStyle name="Normal 2 65 22" xfId="44137"/>
    <cellStyle name="Normal 2 65 3" xfId="44138"/>
    <cellStyle name="Normal 2 65 4" xfId="44139"/>
    <cellStyle name="Normal 2 65 5" xfId="44140"/>
    <cellStyle name="Normal 2 65 6" xfId="44141"/>
    <cellStyle name="Normal 2 65 7" xfId="44142"/>
    <cellStyle name="Normal 2 65 8" xfId="44143"/>
    <cellStyle name="Normal 2 65 9" xfId="44144"/>
    <cellStyle name="Normal 2 66" xfId="44145"/>
    <cellStyle name="Normal 2 66 10" xfId="44146"/>
    <cellStyle name="Normal 2 66 11" xfId="44147"/>
    <cellStyle name="Normal 2 66 12" xfId="44148"/>
    <cellStyle name="Normal 2 66 13" xfId="44149"/>
    <cellStyle name="Normal 2 66 14" xfId="44150"/>
    <cellStyle name="Normal 2 66 15" xfId="44151"/>
    <cellStyle name="Normal 2 66 16" xfId="44152"/>
    <cellStyle name="Normal 2 66 17" xfId="44153"/>
    <cellStyle name="Normal 2 66 18" xfId="44154"/>
    <cellStyle name="Normal 2 66 19" xfId="44155"/>
    <cellStyle name="Normal 2 66 2" xfId="44156"/>
    <cellStyle name="Normal 2 66 20" xfId="44157"/>
    <cellStyle name="Normal 2 66 21" xfId="44158"/>
    <cellStyle name="Normal 2 66 22" xfId="44159"/>
    <cellStyle name="Normal 2 66 3" xfId="44160"/>
    <cellStyle name="Normal 2 66 4" xfId="44161"/>
    <cellStyle name="Normal 2 66 5" xfId="44162"/>
    <cellStyle name="Normal 2 66 6" xfId="44163"/>
    <cellStyle name="Normal 2 66 7" xfId="44164"/>
    <cellStyle name="Normal 2 66 8" xfId="44165"/>
    <cellStyle name="Normal 2 66 9" xfId="44166"/>
    <cellStyle name="Normal 2 67" xfId="44167"/>
    <cellStyle name="Normal 2 67 10" xfId="44168"/>
    <cellStyle name="Normal 2 67 11" xfId="44169"/>
    <cellStyle name="Normal 2 67 12" xfId="44170"/>
    <cellStyle name="Normal 2 67 13" xfId="44171"/>
    <cellStyle name="Normal 2 67 14" xfId="44172"/>
    <cellStyle name="Normal 2 67 15" xfId="44173"/>
    <cellStyle name="Normal 2 67 16" xfId="44174"/>
    <cellStyle name="Normal 2 67 17" xfId="44175"/>
    <cellStyle name="Normal 2 67 18" xfId="44176"/>
    <cellStyle name="Normal 2 67 19" xfId="44177"/>
    <cellStyle name="Normal 2 67 2" xfId="44178"/>
    <cellStyle name="Normal 2 67 20" xfId="44179"/>
    <cellStyle name="Normal 2 67 21" xfId="44180"/>
    <cellStyle name="Normal 2 67 22" xfId="44181"/>
    <cellStyle name="Normal 2 67 3" xfId="44182"/>
    <cellStyle name="Normal 2 67 4" xfId="44183"/>
    <cellStyle name="Normal 2 67 5" xfId="44184"/>
    <cellStyle name="Normal 2 67 6" xfId="44185"/>
    <cellStyle name="Normal 2 67 7" xfId="44186"/>
    <cellStyle name="Normal 2 67 8" xfId="44187"/>
    <cellStyle name="Normal 2 67 9" xfId="44188"/>
    <cellStyle name="Normal 2 68" xfId="44189"/>
    <cellStyle name="Normal 2 68 10" xfId="44190"/>
    <cellStyle name="Normal 2 68 11" xfId="44191"/>
    <cellStyle name="Normal 2 68 12" xfId="44192"/>
    <cellStyle name="Normal 2 68 13" xfId="44193"/>
    <cellStyle name="Normal 2 68 14" xfId="44194"/>
    <cellStyle name="Normal 2 68 15" xfId="44195"/>
    <cellStyle name="Normal 2 68 16" xfId="44196"/>
    <cellStyle name="Normal 2 68 17" xfId="44197"/>
    <cellStyle name="Normal 2 68 18" xfId="44198"/>
    <cellStyle name="Normal 2 68 19" xfId="44199"/>
    <cellStyle name="Normal 2 68 2" xfId="44200"/>
    <cellStyle name="Normal 2 68 20" xfId="44201"/>
    <cellStyle name="Normal 2 68 21" xfId="44202"/>
    <cellStyle name="Normal 2 68 22" xfId="44203"/>
    <cellStyle name="Normal 2 68 3" xfId="44204"/>
    <cellStyle name="Normal 2 68 4" xfId="44205"/>
    <cellStyle name="Normal 2 68 5" xfId="44206"/>
    <cellStyle name="Normal 2 68 6" xfId="44207"/>
    <cellStyle name="Normal 2 68 7" xfId="44208"/>
    <cellStyle name="Normal 2 68 8" xfId="44209"/>
    <cellStyle name="Normal 2 68 9" xfId="44210"/>
    <cellStyle name="Normal 2 69" xfId="44211"/>
    <cellStyle name="Normal 2 69 10" xfId="44212"/>
    <cellStyle name="Normal 2 69 11" xfId="44213"/>
    <cellStyle name="Normal 2 69 12" xfId="44214"/>
    <cellStyle name="Normal 2 69 13" xfId="44215"/>
    <cellStyle name="Normal 2 69 14" xfId="44216"/>
    <cellStyle name="Normal 2 69 15" xfId="44217"/>
    <cellStyle name="Normal 2 69 16" xfId="44218"/>
    <cellStyle name="Normal 2 69 17" xfId="44219"/>
    <cellStyle name="Normal 2 69 18" xfId="44220"/>
    <cellStyle name="Normal 2 69 19" xfId="44221"/>
    <cellStyle name="Normal 2 69 2" xfId="44222"/>
    <cellStyle name="Normal 2 69 20" xfId="44223"/>
    <cellStyle name="Normal 2 69 21" xfId="44224"/>
    <cellStyle name="Normal 2 69 22" xfId="44225"/>
    <cellStyle name="Normal 2 69 3" xfId="44226"/>
    <cellStyle name="Normal 2 69 4" xfId="44227"/>
    <cellStyle name="Normal 2 69 5" xfId="44228"/>
    <cellStyle name="Normal 2 69 6" xfId="44229"/>
    <cellStyle name="Normal 2 69 7" xfId="44230"/>
    <cellStyle name="Normal 2 69 8" xfId="44231"/>
    <cellStyle name="Normal 2 69 9" xfId="44232"/>
    <cellStyle name="Normal 2 7" xfId="44233"/>
    <cellStyle name="Normal 2 7 10" xfId="44234"/>
    <cellStyle name="Normal 2 7 11" xfId="44235"/>
    <cellStyle name="Normal 2 7 12" xfId="44236"/>
    <cellStyle name="Normal 2 7 13" xfId="44237"/>
    <cellStyle name="Normal 2 7 14" xfId="44238"/>
    <cellStyle name="Normal 2 7 15" xfId="44239"/>
    <cellStyle name="Normal 2 7 16" xfId="44240"/>
    <cellStyle name="Normal 2 7 17" xfId="44241"/>
    <cellStyle name="Normal 2 7 18" xfId="44242"/>
    <cellStyle name="Normal 2 7 19" xfId="44243"/>
    <cellStyle name="Normal 2 7 2" xfId="44244"/>
    <cellStyle name="Normal 2 7 20" xfId="44245"/>
    <cellStyle name="Normal 2 7 21" xfId="44246"/>
    <cellStyle name="Normal 2 7 22" xfId="44247"/>
    <cellStyle name="Normal 2 7 3" xfId="44248"/>
    <cellStyle name="Normal 2 7 4" xfId="44249"/>
    <cellStyle name="Normal 2 7 5" xfId="44250"/>
    <cellStyle name="Normal 2 7 6" xfId="44251"/>
    <cellStyle name="Normal 2 7 7" xfId="44252"/>
    <cellStyle name="Normal 2 7 8" xfId="44253"/>
    <cellStyle name="Normal 2 7 9" xfId="44254"/>
    <cellStyle name="Normal 2 70" xfId="44255"/>
    <cellStyle name="Normal 2 70 10" xfId="44256"/>
    <cellStyle name="Normal 2 70 11" xfId="44257"/>
    <cellStyle name="Normal 2 70 12" xfId="44258"/>
    <cellStyle name="Normal 2 70 13" xfId="44259"/>
    <cellStyle name="Normal 2 70 14" xfId="44260"/>
    <cellStyle name="Normal 2 70 15" xfId="44261"/>
    <cellStyle name="Normal 2 70 16" xfId="44262"/>
    <cellStyle name="Normal 2 70 17" xfId="44263"/>
    <cellStyle name="Normal 2 70 18" xfId="44264"/>
    <cellStyle name="Normal 2 70 19" xfId="44265"/>
    <cellStyle name="Normal 2 70 2" xfId="44266"/>
    <cellStyle name="Normal 2 70 20" xfId="44267"/>
    <cellStyle name="Normal 2 70 21" xfId="44268"/>
    <cellStyle name="Normal 2 70 22" xfId="44269"/>
    <cellStyle name="Normal 2 70 3" xfId="44270"/>
    <cellStyle name="Normal 2 70 4" xfId="44271"/>
    <cellStyle name="Normal 2 70 5" xfId="44272"/>
    <cellStyle name="Normal 2 70 6" xfId="44273"/>
    <cellStyle name="Normal 2 70 7" xfId="44274"/>
    <cellStyle name="Normal 2 70 8" xfId="44275"/>
    <cellStyle name="Normal 2 70 9" xfId="44276"/>
    <cellStyle name="Normal 2 71" xfId="44277"/>
    <cellStyle name="Normal 2 71 10" xfId="44278"/>
    <cellStyle name="Normal 2 71 11" xfId="44279"/>
    <cellStyle name="Normal 2 71 12" xfId="44280"/>
    <cellStyle name="Normal 2 71 13" xfId="44281"/>
    <cellStyle name="Normal 2 71 14" xfId="44282"/>
    <cellStyle name="Normal 2 71 15" xfId="44283"/>
    <cellStyle name="Normal 2 71 16" xfId="44284"/>
    <cellStyle name="Normal 2 71 17" xfId="44285"/>
    <cellStyle name="Normal 2 71 18" xfId="44286"/>
    <cellStyle name="Normal 2 71 19" xfId="44287"/>
    <cellStyle name="Normal 2 71 2" xfId="44288"/>
    <cellStyle name="Normal 2 71 20" xfId="44289"/>
    <cellStyle name="Normal 2 71 21" xfId="44290"/>
    <cellStyle name="Normal 2 71 22" xfId="44291"/>
    <cellStyle name="Normal 2 71 3" xfId="44292"/>
    <cellStyle name="Normal 2 71 4" xfId="44293"/>
    <cellStyle name="Normal 2 71 5" xfId="44294"/>
    <cellStyle name="Normal 2 71 6" xfId="44295"/>
    <cellStyle name="Normal 2 71 7" xfId="44296"/>
    <cellStyle name="Normal 2 71 8" xfId="44297"/>
    <cellStyle name="Normal 2 71 9" xfId="44298"/>
    <cellStyle name="Normal 2 72" xfId="44299"/>
    <cellStyle name="Normal 2 72 10" xfId="44300"/>
    <cellStyle name="Normal 2 72 11" xfId="44301"/>
    <cellStyle name="Normal 2 72 12" xfId="44302"/>
    <cellStyle name="Normal 2 72 13" xfId="44303"/>
    <cellStyle name="Normal 2 72 14" xfId="44304"/>
    <cellStyle name="Normal 2 72 15" xfId="44305"/>
    <cellStyle name="Normal 2 72 16" xfId="44306"/>
    <cellStyle name="Normal 2 72 17" xfId="44307"/>
    <cellStyle name="Normal 2 72 18" xfId="44308"/>
    <cellStyle name="Normal 2 72 19" xfId="44309"/>
    <cellStyle name="Normal 2 72 2" xfId="44310"/>
    <cellStyle name="Normal 2 72 20" xfId="44311"/>
    <cellStyle name="Normal 2 72 21" xfId="44312"/>
    <cellStyle name="Normal 2 72 22" xfId="44313"/>
    <cellStyle name="Normal 2 72 3" xfId="44314"/>
    <cellStyle name="Normal 2 72 4" xfId="44315"/>
    <cellStyle name="Normal 2 72 5" xfId="44316"/>
    <cellStyle name="Normal 2 72 6" xfId="44317"/>
    <cellStyle name="Normal 2 72 7" xfId="44318"/>
    <cellStyle name="Normal 2 72 8" xfId="44319"/>
    <cellStyle name="Normal 2 72 9" xfId="44320"/>
    <cellStyle name="Normal 2 73" xfId="44321"/>
    <cellStyle name="Normal 2 73 10" xfId="44322"/>
    <cellStyle name="Normal 2 73 11" xfId="44323"/>
    <cellStyle name="Normal 2 73 12" xfId="44324"/>
    <cellStyle name="Normal 2 73 13" xfId="44325"/>
    <cellStyle name="Normal 2 73 14" xfId="44326"/>
    <cellStyle name="Normal 2 73 15" xfId="44327"/>
    <cellStyle name="Normal 2 73 16" xfId="44328"/>
    <cellStyle name="Normal 2 73 17" xfId="44329"/>
    <cellStyle name="Normal 2 73 18" xfId="44330"/>
    <cellStyle name="Normal 2 73 19" xfId="44331"/>
    <cellStyle name="Normal 2 73 2" xfId="44332"/>
    <cellStyle name="Normal 2 73 20" xfId="44333"/>
    <cellStyle name="Normal 2 73 21" xfId="44334"/>
    <cellStyle name="Normal 2 73 22" xfId="44335"/>
    <cellStyle name="Normal 2 73 3" xfId="44336"/>
    <cellStyle name="Normal 2 73 4" xfId="44337"/>
    <cellStyle name="Normal 2 73 5" xfId="44338"/>
    <cellStyle name="Normal 2 73 6" xfId="44339"/>
    <cellStyle name="Normal 2 73 7" xfId="44340"/>
    <cellStyle name="Normal 2 73 8" xfId="44341"/>
    <cellStyle name="Normal 2 73 9" xfId="44342"/>
    <cellStyle name="Normal 2 74" xfId="44343"/>
    <cellStyle name="Normal 2 74 10" xfId="44344"/>
    <cellStyle name="Normal 2 74 11" xfId="44345"/>
    <cellStyle name="Normal 2 74 12" xfId="44346"/>
    <cellStyle name="Normal 2 74 13" xfId="44347"/>
    <cellStyle name="Normal 2 74 14" xfId="44348"/>
    <cellStyle name="Normal 2 74 15" xfId="44349"/>
    <cellStyle name="Normal 2 74 16" xfId="44350"/>
    <cellStyle name="Normal 2 74 17" xfId="44351"/>
    <cellStyle name="Normal 2 74 18" xfId="44352"/>
    <cellStyle name="Normal 2 74 19" xfId="44353"/>
    <cellStyle name="Normal 2 74 2" xfId="44354"/>
    <cellStyle name="Normal 2 74 20" xfId="44355"/>
    <cellStyle name="Normal 2 74 21" xfId="44356"/>
    <cellStyle name="Normal 2 74 22" xfId="44357"/>
    <cellStyle name="Normal 2 74 3" xfId="44358"/>
    <cellStyle name="Normal 2 74 4" xfId="44359"/>
    <cellStyle name="Normal 2 74 5" xfId="44360"/>
    <cellStyle name="Normal 2 74 6" xfId="44361"/>
    <cellStyle name="Normal 2 74 7" xfId="44362"/>
    <cellStyle name="Normal 2 74 8" xfId="44363"/>
    <cellStyle name="Normal 2 74 9" xfId="44364"/>
    <cellStyle name="Normal 2 75" xfId="44365"/>
    <cellStyle name="Normal 2 75 10" xfId="44366"/>
    <cellStyle name="Normal 2 75 11" xfId="44367"/>
    <cellStyle name="Normal 2 75 12" xfId="44368"/>
    <cellStyle name="Normal 2 75 13" xfId="44369"/>
    <cellStyle name="Normal 2 75 14" xfId="44370"/>
    <cellStyle name="Normal 2 75 15" xfId="44371"/>
    <cellStyle name="Normal 2 75 16" xfId="44372"/>
    <cellStyle name="Normal 2 75 17" xfId="44373"/>
    <cellStyle name="Normal 2 75 18" xfId="44374"/>
    <cellStyle name="Normal 2 75 19" xfId="44375"/>
    <cellStyle name="Normal 2 75 2" xfId="44376"/>
    <cellStyle name="Normal 2 75 20" xfId="44377"/>
    <cellStyle name="Normal 2 75 21" xfId="44378"/>
    <cellStyle name="Normal 2 75 22" xfId="44379"/>
    <cellStyle name="Normal 2 75 3" xfId="44380"/>
    <cellStyle name="Normal 2 75 4" xfId="44381"/>
    <cellStyle name="Normal 2 75 5" xfId="44382"/>
    <cellStyle name="Normal 2 75 6" xfId="44383"/>
    <cellStyle name="Normal 2 75 7" xfId="44384"/>
    <cellStyle name="Normal 2 75 8" xfId="44385"/>
    <cellStyle name="Normal 2 75 9" xfId="44386"/>
    <cellStyle name="Normal 2 76" xfId="44387"/>
    <cellStyle name="Normal 2 76 10" xfId="44388"/>
    <cellStyle name="Normal 2 76 11" xfId="44389"/>
    <cellStyle name="Normal 2 76 12" xfId="44390"/>
    <cellStyle name="Normal 2 76 13" xfId="44391"/>
    <cellStyle name="Normal 2 76 14" xfId="44392"/>
    <cellStyle name="Normal 2 76 15" xfId="44393"/>
    <cellStyle name="Normal 2 76 16" xfId="44394"/>
    <cellStyle name="Normal 2 76 17" xfId="44395"/>
    <cellStyle name="Normal 2 76 18" xfId="44396"/>
    <cellStyle name="Normal 2 76 19" xfId="44397"/>
    <cellStyle name="Normal 2 76 2" xfId="44398"/>
    <cellStyle name="Normal 2 76 20" xfId="44399"/>
    <cellStyle name="Normal 2 76 21" xfId="44400"/>
    <cellStyle name="Normal 2 76 22" xfId="44401"/>
    <cellStyle name="Normal 2 76 3" xfId="44402"/>
    <cellStyle name="Normal 2 76 4" xfId="44403"/>
    <cellStyle name="Normal 2 76 5" xfId="44404"/>
    <cellStyle name="Normal 2 76 6" xfId="44405"/>
    <cellStyle name="Normal 2 76 7" xfId="44406"/>
    <cellStyle name="Normal 2 76 8" xfId="44407"/>
    <cellStyle name="Normal 2 76 9" xfId="44408"/>
    <cellStyle name="Normal 2 77" xfId="44409"/>
    <cellStyle name="Normal 2 77 10" xfId="44410"/>
    <cellStyle name="Normal 2 77 11" xfId="44411"/>
    <cellStyle name="Normal 2 77 12" xfId="44412"/>
    <cellStyle name="Normal 2 77 13" xfId="44413"/>
    <cellStyle name="Normal 2 77 14" xfId="44414"/>
    <cellStyle name="Normal 2 77 15" xfId="44415"/>
    <cellStyle name="Normal 2 77 16" xfId="44416"/>
    <cellStyle name="Normal 2 77 17" xfId="44417"/>
    <cellStyle name="Normal 2 77 18" xfId="44418"/>
    <cellStyle name="Normal 2 77 19" xfId="44419"/>
    <cellStyle name="Normal 2 77 2" xfId="44420"/>
    <cellStyle name="Normal 2 77 20" xfId="44421"/>
    <cellStyle name="Normal 2 77 21" xfId="44422"/>
    <cellStyle name="Normal 2 77 22" xfId="44423"/>
    <cellStyle name="Normal 2 77 3" xfId="44424"/>
    <cellStyle name="Normal 2 77 4" xfId="44425"/>
    <cellStyle name="Normal 2 77 5" xfId="44426"/>
    <cellStyle name="Normal 2 77 6" xfId="44427"/>
    <cellStyle name="Normal 2 77 7" xfId="44428"/>
    <cellStyle name="Normal 2 77 8" xfId="44429"/>
    <cellStyle name="Normal 2 77 9" xfId="44430"/>
    <cellStyle name="Normal 2 78" xfId="44431"/>
    <cellStyle name="Normal 2 78 10" xfId="44432"/>
    <cellStyle name="Normal 2 78 11" xfId="44433"/>
    <cellStyle name="Normal 2 78 12" xfId="44434"/>
    <cellStyle name="Normal 2 78 13" xfId="44435"/>
    <cellStyle name="Normal 2 78 14" xfId="44436"/>
    <cellStyle name="Normal 2 78 15" xfId="44437"/>
    <cellStyle name="Normal 2 78 16" xfId="44438"/>
    <cellStyle name="Normal 2 78 17" xfId="44439"/>
    <cellStyle name="Normal 2 78 18" xfId="44440"/>
    <cellStyle name="Normal 2 78 19" xfId="44441"/>
    <cellStyle name="Normal 2 78 2" xfId="44442"/>
    <cellStyle name="Normal 2 78 20" xfId="44443"/>
    <cellStyle name="Normal 2 78 21" xfId="44444"/>
    <cellStyle name="Normal 2 78 22" xfId="44445"/>
    <cellStyle name="Normal 2 78 3" xfId="44446"/>
    <cellStyle name="Normal 2 78 4" xfId="44447"/>
    <cellStyle name="Normal 2 78 5" xfId="44448"/>
    <cellStyle name="Normal 2 78 6" xfId="44449"/>
    <cellStyle name="Normal 2 78 7" xfId="44450"/>
    <cellStyle name="Normal 2 78 8" xfId="44451"/>
    <cellStyle name="Normal 2 78 9" xfId="44452"/>
    <cellStyle name="Normal 2 79" xfId="44453"/>
    <cellStyle name="Normal 2 79 10" xfId="44454"/>
    <cellStyle name="Normal 2 79 11" xfId="44455"/>
    <cellStyle name="Normal 2 79 12" xfId="44456"/>
    <cellStyle name="Normal 2 79 13" xfId="44457"/>
    <cellStyle name="Normal 2 79 14" xfId="44458"/>
    <cellStyle name="Normal 2 79 15" xfId="44459"/>
    <cellStyle name="Normal 2 79 16" xfId="44460"/>
    <cellStyle name="Normal 2 79 17" xfId="44461"/>
    <cellStyle name="Normal 2 79 18" xfId="44462"/>
    <cellStyle name="Normal 2 79 19" xfId="44463"/>
    <cellStyle name="Normal 2 79 2" xfId="44464"/>
    <cellStyle name="Normal 2 79 20" xfId="44465"/>
    <cellStyle name="Normal 2 79 21" xfId="44466"/>
    <cellStyle name="Normal 2 79 22" xfId="44467"/>
    <cellStyle name="Normal 2 79 3" xfId="44468"/>
    <cellStyle name="Normal 2 79 4" xfId="44469"/>
    <cellStyle name="Normal 2 79 5" xfId="44470"/>
    <cellStyle name="Normal 2 79 6" xfId="44471"/>
    <cellStyle name="Normal 2 79 7" xfId="44472"/>
    <cellStyle name="Normal 2 79 8" xfId="44473"/>
    <cellStyle name="Normal 2 79 9" xfId="44474"/>
    <cellStyle name="Normal 2 8" xfId="44475"/>
    <cellStyle name="Normal 2 8 10" xfId="44476"/>
    <cellStyle name="Normal 2 8 11" xfId="44477"/>
    <cellStyle name="Normal 2 8 12" xfId="44478"/>
    <cellStyle name="Normal 2 8 13" xfId="44479"/>
    <cellStyle name="Normal 2 8 14" xfId="44480"/>
    <cellStyle name="Normal 2 8 15" xfId="44481"/>
    <cellStyle name="Normal 2 8 16" xfId="44482"/>
    <cellStyle name="Normal 2 8 17" xfId="44483"/>
    <cellStyle name="Normal 2 8 18" xfId="44484"/>
    <cellStyle name="Normal 2 8 19" xfId="44485"/>
    <cellStyle name="Normal 2 8 2" xfId="44486"/>
    <cellStyle name="Normal 2 8 20" xfId="44487"/>
    <cellStyle name="Normal 2 8 21" xfId="44488"/>
    <cellStyle name="Normal 2 8 22" xfId="44489"/>
    <cellStyle name="Normal 2 8 3" xfId="44490"/>
    <cellStyle name="Normal 2 8 4" xfId="44491"/>
    <cellStyle name="Normal 2 8 5" xfId="44492"/>
    <cellStyle name="Normal 2 8 6" xfId="44493"/>
    <cellStyle name="Normal 2 8 7" xfId="44494"/>
    <cellStyle name="Normal 2 8 8" xfId="44495"/>
    <cellStyle name="Normal 2 8 9" xfId="44496"/>
    <cellStyle name="Normal 2 80" xfId="44497"/>
    <cellStyle name="Normal 2 80 10" xfId="44498"/>
    <cellStyle name="Normal 2 80 11" xfId="44499"/>
    <cellStyle name="Normal 2 80 12" xfId="44500"/>
    <cellStyle name="Normal 2 80 13" xfId="44501"/>
    <cellStyle name="Normal 2 80 14" xfId="44502"/>
    <cellStyle name="Normal 2 80 15" xfId="44503"/>
    <cellStyle name="Normal 2 80 16" xfId="44504"/>
    <cellStyle name="Normal 2 80 17" xfId="44505"/>
    <cellStyle name="Normal 2 80 18" xfId="44506"/>
    <cellStyle name="Normal 2 80 19" xfId="44507"/>
    <cellStyle name="Normal 2 80 2" xfId="44508"/>
    <cellStyle name="Normal 2 80 20" xfId="44509"/>
    <cellStyle name="Normal 2 80 21" xfId="44510"/>
    <cellStyle name="Normal 2 80 22" xfId="44511"/>
    <cellStyle name="Normal 2 80 3" xfId="44512"/>
    <cellStyle name="Normal 2 80 4" xfId="44513"/>
    <cellStyle name="Normal 2 80 5" xfId="44514"/>
    <cellStyle name="Normal 2 80 6" xfId="44515"/>
    <cellStyle name="Normal 2 80 7" xfId="44516"/>
    <cellStyle name="Normal 2 80 8" xfId="44517"/>
    <cellStyle name="Normal 2 80 9" xfId="44518"/>
    <cellStyle name="Normal 2 81" xfId="44519"/>
    <cellStyle name="Normal 2 81 10" xfId="44520"/>
    <cellStyle name="Normal 2 81 11" xfId="44521"/>
    <cellStyle name="Normal 2 81 12" xfId="44522"/>
    <cellStyle name="Normal 2 81 13" xfId="44523"/>
    <cellStyle name="Normal 2 81 14" xfId="44524"/>
    <cellStyle name="Normal 2 81 15" xfId="44525"/>
    <cellStyle name="Normal 2 81 16" xfId="44526"/>
    <cellStyle name="Normal 2 81 17" xfId="44527"/>
    <cellStyle name="Normal 2 81 18" xfId="44528"/>
    <cellStyle name="Normal 2 81 19" xfId="44529"/>
    <cellStyle name="Normal 2 81 2" xfId="44530"/>
    <cellStyle name="Normal 2 81 20" xfId="44531"/>
    <cellStyle name="Normal 2 81 21" xfId="44532"/>
    <cellStyle name="Normal 2 81 22" xfId="44533"/>
    <cellStyle name="Normal 2 81 3" xfId="44534"/>
    <cellStyle name="Normal 2 81 4" xfId="44535"/>
    <cellStyle name="Normal 2 81 5" xfId="44536"/>
    <cellStyle name="Normal 2 81 6" xfId="44537"/>
    <cellStyle name="Normal 2 81 7" xfId="44538"/>
    <cellStyle name="Normal 2 81 8" xfId="44539"/>
    <cellStyle name="Normal 2 81 9" xfId="44540"/>
    <cellStyle name="Normal 2 82" xfId="44541"/>
    <cellStyle name="Normal 2 82 10" xfId="44542"/>
    <cellStyle name="Normal 2 82 11" xfId="44543"/>
    <cellStyle name="Normal 2 82 12" xfId="44544"/>
    <cellStyle name="Normal 2 82 13" xfId="44545"/>
    <cellStyle name="Normal 2 82 14" xfId="44546"/>
    <cellStyle name="Normal 2 82 15" xfId="44547"/>
    <cellStyle name="Normal 2 82 16" xfId="44548"/>
    <cellStyle name="Normal 2 82 17" xfId="44549"/>
    <cellStyle name="Normal 2 82 18" xfId="44550"/>
    <cellStyle name="Normal 2 82 19" xfId="44551"/>
    <cellStyle name="Normal 2 82 2" xfId="44552"/>
    <cellStyle name="Normal 2 82 20" xfId="44553"/>
    <cellStyle name="Normal 2 82 21" xfId="44554"/>
    <cellStyle name="Normal 2 82 22" xfId="44555"/>
    <cellStyle name="Normal 2 82 3" xfId="44556"/>
    <cellStyle name="Normal 2 82 4" xfId="44557"/>
    <cellStyle name="Normal 2 82 5" xfId="44558"/>
    <cellStyle name="Normal 2 82 6" xfId="44559"/>
    <cellStyle name="Normal 2 82 7" xfId="44560"/>
    <cellStyle name="Normal 2 82 8" xfId="44561"/>
    <cellStyle name="Normal 2 82 9" xfId="44562"/>
    <cellStyle name="Normal 2 83" xfId="44563"/>
    <cellStyle name="Normal 2 83 10" xfId="44564"/>
    <cellStyle name="Normal 2 83 11" xfId="44565"/>
    <cellStyle name="Normal 2 83 12" xfId="44566"/>
    <cellStyle name="Normal 2 83 13" xfId="44567"/>
    <cellStyle name="Normal 2 83 14" xfId="44568"/>
    <cellStyle name="Normal 2 83 15" xfId="44569"/>
    <cellStyle name="Normal 2 83 16" xfId="44570"/>
    <cellStyle name="Normal 2 83 17" xfId="44571"/>
    <cellStyle name="Normal 2 83 18" xfId="44572"/>
    <cellStyle name="Normal 2 83 19" xfId="44573"/>
    <cellStyle name="Normal 2 83 2" xfId="44574"/>
    <cellStyle name="Normal 2 83 20" xfId="44575"/>
    <cellStyle name="Normal 2 83 21" xfId="44576"/>
    <cellStyle name="Normal 2 83 22" xfId="44577"/>
    <cellStyle name="Normal 2 83 3" xfId="44578"/>
    <cellStyle name="Normal 2 83 4" xfId="44579"/>
    <cellStyle name="Normal 2 83 5" xfId="44580"/>
    <cellStyle name="Normal 2 83 6" xfId="44581"/>
    <cellStyle name="Normal 2 83 7" xfId="44582"/>
    <cellStyle name="Normal 2 83 8" xfId="44583"/>
    <cellStyle name="Normal 2 83 9" xfId="44584"/>
    <cellStyle name="Normal 2 84" xfId="44585"/>
    <cellStyle name="Normal 2 84 10" xfId="44586"/>
    <cellStyle name="Normal 2 84 11" xfId="44587"/>
    <cellStyle name="Normal 2 84 12" xfId="44588"/>
    <cellStyle name="Normal 2 84 13" xfId="44589"/>
    <cellStyle name="Normal 2 84 14" xfId="44590"/>
    <cellStyle name="Normal 2 84 15" xfId="44591"/>
    <cellStyle name="Normal 2 84 16" xfId="44592"/>
    <cellStyle name="Normal 2 84 17" xfId="44593"/>
    <cellStyle name="Normal 2 84 18" xfId="44594"/>
    <cellStyle name="Normal 2 84 19" xfId="44595"/>
    <cellStyle name="Normal 2 84 2" xfId="44596"/>
    <cellStyle name="Normal 2 84 20" xfId="44597"/>
    <cellStyle name="Normal 2 84 21" xfId="44598"/>
    <cellStyle name="Normal 2 84 22" xfId="44599"/>
    <cellStyle name="Normal 2 84 3" xfId="44600"/>
    <cellStyle name="Normal 2 84 4" xfId="44601"/>
    <cellStyle name="Normal 2 84 5" xfId="44602"/>
    <cellStyle name="Normal 2 84 6" xfId="44603"/>
    <cellStyle name="Normal 2 84 7" xfId="44604"/>
    <cellStyle name="Normal 2 84 8" xfId="44605"/>
    <cellStyle name="Normal 2 84 9" xfId="44606"/>
    <cellStyle name="Normal 2 85" xfId="44607"/>
    <cellStyle name="Normal 2 85 10" xfId="44608"/>
    <cellStyle name="Normal 2 85 11" xfId="44609"/>
    <cellStyle name="Normal 2 85 12" xfId="44610"/>
    <cellStyle name="Normal 2 85 13" xfId="44611"/>
    <cellStyle name="Normal 2 85 14" xfId="44612"/>
    <cellStyle name="Normal 2 85 15" xfId="44613"/>
    <cellStyle name="Normal 2 85 16" xfId="44614"/>
    <cellStyle name="Normal 2 85 17" xfId="44615"/>
    <cellStyle name="Normal 2 85 18" xfId="44616"/>
    <cellStyle name="Normal 2 85 19" xfId="44617"/>
    <cellStyle name="Normal 2 85 2" xfId="44618"/>
    <cellStyle name="Normal 2 85 20" xfId="44619"/>
    <cellStyle name="Normal 2 85 21" xfId="44620"/>
    <cellStyle name="Normal 2 85 22" xfId="44621"/>
    <cellStyle name="Normal 2 85 3" xfId="44622"/>
    <cellStyle name="Normal 2 85 4" xfId="44623"/>
    <cellStyle name="Normal 2 85 5" xfId="44624"/>
    <cellStyle name="Normal 2 85 6" xfId="44625"/>
    <cellStyle name="Normal 2 85 7" xfId="44626"/>
    <cellStyle name="Normal 2 85 8" xfId="44627"/>
    <cellStyle name="Normal 2 85 9" xfId="44628"/>
    <cellStyle name="Normal 2 86" xfId="44629"/>
    <cellStyle name="Normal 2 86 10" xfId="44630"/>
    <cellStyle name="Normal 2 86 11" xfId="44631"/>
    <cellStyle name="Normal 2 86 12" xfId="44632"/>
    <cellStyle name="Normal 2 86 13" xfId="44633"/>
    <cellStyle name="Normal 2 86 14" xfId="44634"/>
    <cellStyle name="Normal 2 86 15" xfId="44635"/>
    <cellStyle name="Normal 2 86 16" xfId="44636"/>
    <cellStyle name="Normal 2 86 17" xfId="44637"/>
    <cellStyle name="Normal 2 86 18" xfId="44638"/>
    <cellStyle name="Normal 2 86 19" xfId="44639"/>
    <cellStyle name="Normal 2 86 2" xfId="44640"/>
    <cellStyle name="Normal 2 86 20" xfId="44641"/>
    <cellStyle name="Normal 2 86 21" xfId="44642"/>
    <cellStyle name="Normal 2 86 22" xfId="44643"/>
    <cellStyle name="Normal 2 86 3" xfId="44644"/>
    <cellStyle name="Normal 2 86 4" xfId="44645"/>
    <cellStyle name="Normal 2 86 5" xfId="44646"/>
    <cellStyle name="Normal 2 86 6" xfId="44647"/>
    <cellStyle name="Normal 2 86 7" xfId="44648"/>
    <cellStyle name="Normal 2 86 8" xfId="44649"/>
    <cellStyle name="Normal 2 86 9" xfId="44650"/>
    <cellStyle name="Normal 2 87" xfId="44651"/>
    <cellStyle name="Normal 2 87 10" xfId="44652"/>
    <cellStyle name="Normal 2 87 11" xfId="44653"/>
    <cellStyle name="Normal 2 87 12" xfId="44654"/>
    <cellStyle name="Normal 2 87 13" xfId="44655"/>
    <cellStyle name="Normal 2 87 14" xfId="44656"/>
    <cellStyle name="Normal 2 87 15" xfId="44657"/>
    <cellStyle name="Normal 2 87 16" xfId="44658"/>
    <cellStyle name="Normal 2 87 17" xfId="44659"/>
    <cellStyle name="Normal 2 87 18" xfId="44660"/>
    <cellStyle name="Normal 2 87 19" xfId="44661"/>
    <cellStyle name="Normal 2 87 2" xfId="44662"/>
    <cellStyle name="Normal 2 87 20" xfId="44663"/>
    <cellStyle name="Normal 2 87 21" xfId="44664"/>
    <cellStyle name="Normal 2 87 22" xfId="44665"/>
    <cellStyle name="Normal 2 87 3" xfId="44666"/>
    <cellStyle name="Normal 2 87 4" xfId="44667"/>
    <cellStyle name="Normal 2 87 5" xfId="44668"/>
    <cellStyle name="Normal 2 87 6" xfId="44669"/>
    <cellStyle name="Normal 2 87 7" xfId="44670"/>
    <cellStyle name="Normal 2 87 8" xfId="44671"/>
    <cellStyle name="Normal 2 87 9" xfId="44672"/>
    <cellStyle name="Normal 2 88" xfId="44673"/>
    <cellStyle name="Normal 2 88 10" xfId="44674"/>
    <cellStyle name="Normal 2 88 11" xfId="44675"/>
    <cellStyle name="Normal 2 88 12" xfId="44676"/>
    <cellStyle name="Normal 2 88 13" xfId="44677"/>
    <cellStyle name="Normal 2 88 14" xfId="44678"/>
    <cellStyle name="Normal 2 88 15" xfId="44679"/>
    <cellStyle name="Normal 2 88 16" xfId="44680"/>
    <cellStyle name="Normal 2 88 17" xfId="44681"/>
    <cellStyle name="Normal 2 88 18" xfId="44682"/>
    <cellStyle name="Normal 2 88 19" xfId="44683"/>
    <cellStyle name="Normal 2 88 2" xfId="44684"/>
    <cellStyle name="Normal 2 88 20" xfId="44685"/>
    <cellStyle name="Normal 2 88 21" xfId="44686"/>
    <cellStyle name="Normal 2 88 22" xfId="44687"/>
    <cellStyle name="Normal 2 88 3" xfId="44688"/>
    <cellStyle name="Normal 2 88 4" xfId="44689"/>
    <cellStyle name="Normal 2 88 5" xfId="44690"/>
    <cellStyle name="Normal 2 88 6" xfId="44691"/>
    <cellStyle name="Normal 2 88 7" xfId="44692"/>
    <cellStyle name="Normal 2 88 8" xfId="44693"/>
    <cellStyle name="Normal 2 88 9" xfId="44694"/>
    <cellStyle name="Normal 2 89" xfId="44695"/>
    <cellStyle name="Normal 2 89 10" xfId="44696"/>
    <cellStyle name="Normal 2 89 11" xfId="44697"/>
    <cellStyle name="Normal 2 89 12" xfId="44698"/>
    <cellStyle name="Normal 2 89 13" xfId="44699"/>
    <cellStyle name="Normal 2 89 14" xfId="44700"/>
    <cellStyle name="Normal 2 89 15" xfId="44701"/>
    <cellStyle name="Normal 2 89 16" xfId="44702"/>
    <cellStyle name="Normal 2 89 17" xfId="44703"/>
    <cellStyle name="Normal 2 89 18" xfId="44704"/>
    <cellStyle name="Normal 2 89 19" xfId="44705"/>
    <cellStyle name="Normal 2 89 2" xfId="44706"/>
    <cellStyle name="Normal 2 89 20" xfId="44707"/>
    <cellStyle name="Normal 2 89 21" xfId="44708"/>
    <cellStyle name="Normal 2 89 22" xfId="44709"/>
    <cellStyle name="Normal 2 89 3" xfId="44710"/>
    <cellStyle name="Normal 2 89 4" xfId="44711"/>
    <cellStyle name="Normal 2 89 5" xfId="44712"/>
    <cellStyle name="Normal 2 89 6" xfId="44713"/>
    <cellStyle name="Normal 2 89 7" xfId="44714"/>
    <cellStyle name="Normal 2 89 8" xfId="44715"/>
    <cellStyle name="Normal 2 89 9" xfId="44716"/>
    <cellStyle name="Normal 2 9" xfId="44717"/>
    <cellStyle name="Normal 2 9 10" xfId="44718"/>
    <cellStyle name="Normal 2 9 11" xfId="44719"/>
    <cellStyle name="Normal 2 9 12" xfId="44720"/>
    <cellStyle name="Normal 2 9 13" xfId="44721"/>
    <cellStyle name="Normal 2 9 14" xfId="44722"/>
    <cellStyle name="Normal 2 9 15" xfId="44723"/>
    <cellStyle name="Normal 2 9 16" xfId="44724"/>
    <cellStyle name="Normal 2 9 17" xfId="44725"/>
    <cellStyle name="Normal 2 9 18" xfId="44726"/>
    <cellStyle name="Normal 2 9 19" xfId="44727"/>
    <cellStyle name="Normal 2 9 2" xfId="44728"/>
    <cellStyle name="Normal 2 9 20" xfId="44729"/>
    <cellStyle name="Normal 2 9 21" xfId="44730"/>
    <cellStyle name="Normal 2 9 22" xfId="44731"/>
    <cellStyle name="Normal 2 9 3" xfId="44732"/>
    <cellStyle name="Normal 2 9 4" xfId="44733"/>
    <cellStyle name="Normal 2 9 5" xfId="44734"/>
    <cellStyle name="Normal 2 9 6" xfId="44735"/>
    <cellStyle name="Normal 2 9 7" xfId="44736"/>
    <cellStyle name="Normal 2 9 8" xfId="44737"/>
    <cellStyle name="Normal 2 9 9" xfId="44738"/>
    <cellStyle name="Normal 2 90" xfId="44739"/>
    <cellStyle name="Normal 2 90 10" xfId="44740"/>
    <cellStyle name="Normal 2 90 11" xfId="44741"/>
    <cellStyle name="Normal 2 90 12" xfId="44742"/>
    <cellStyle name="Normal 2 90 13" xfId="44743"/>
    <cellStyle name="Normal 2 90 14" xfId="44744"/>
    <cellStyle name="Normal 2 90 15" xfId="44745"/>
    <cellStyle name="Normal 2 90 16" xfId="44746"/>
    <cellStyle name="Normal 2 90 17" xfId="44747"/>
    <cellStyle name="Normal 2 90 18" xfId="44748"/>
    <cellStyle name="Normal 2 90 19" xfId="44749"/>
    <cellStyle name="Normal 2 90 2" xfId="44750"/>
    <cellStyle name="Normal 2 90 20" xfId="44751"/>
    <cellStyle name="Normal 2 90 21" xfId="44752"/>
    <cellStyle name="Normal 2 90 22" xfId="44753"/>
    <cellStyle name="Normal 2 90 3" xfId="44754"/>
    <cellStyle name="Normal 2 90 4" xfId="44755"/>
    <cellStyle name="Normal 2 90 5" xfId="44756"/>
    <cellStyle name="Normal 2 90 6" xfId="44757"/>
    <cellStyle name="Normal 2 90 7" xfId="44758"/>
    <cellStyle name="Normal 2 90 8" xfId="44759"/>
    <cellStyle name="Normal 2 90 9" xfId="44760"/>
    <cellStyle name="Normal 2 91" xfId="44761"/>
    <cellStyle name="Normal 2 91 10" xfId="44762"/>
    <cellStyle name="Normal 2 91 11" xfId="44763"/>
    <cellStyle name="Normal 2 91 12" xfId="44764"/>
    <cellStyle name="Normal 2 91 13" xfId="44765"/>
    <cellStyle name="Normal 2 91 14" xfId="44766"/>
    <cellStyle name="Normal 2 91 15" xfId="44767"/>
    <cellStyle name="Normal 2 91 16" xfId="44768"/>
    <cellStyle name="Normal 2 91 17" xfId="44769"/>
    <cellStyle name="Normal 2 91 18" xfId="44770"/>
    <cellStyle name="Normal 2 91 19" xfId="44771"/>
    <cellStyle name="Normal 2 91 2" xfId="44772"/>
    <cellStyle name="Normal 2 91 20" xfId="44773"/>
    <cellStyle name="Normal 2 91 21" xfId="44774"/>
    <cellStyle name="Normal 2 91 22" xfId="44775"/>
    <cellStyle name="Normal 2 91 3" xfId="44776"/>
    <cellStyle name="Normal 2 91 4" xfId="44777"/>
    <cellStyle name="Normal 2 91 5" xfId="44778"/>
    <cellStyle name="Normal 2 91 6" xfId="44779"/>
    <cellStyle name="Normal 2 91 7" xfId="44780"/>
    <cellStyle name="Normal 2 91 8" xfId="44781"/>
    <cellStyle name="Normal 2 91 9" xfId="44782"/>
    <cellStyle name="Normal 2 92" xfId="44783"/>
    <cellStyle name="Normal 2 92 10" xfId="44784"/>
    <cellStyle name="Normal 2 92 11" xfId="44785"/>
    <cellStyle name="Normal 2 92 12" xfId="44786"/>
    <cellStyle name="Normal 2 92 13" xfId="44787"/>
    <cellStyle name="Normal 2 92 14" xfId="44788"/>
    <cellStyle name="Normal 2 92 15" xfId="44789"/>
    <cellStyle name="Normal 2 92 16" xfId="44790"/>
    <cellStyle name="Normal 2 92 17" xfId="44791"/>
    <cellStyle name="Normal 2 92 18" xfId="44792"/>
    <cellStyle name="Normal 2 92 19" xfId="44793"/>
    <cellStyle name="Normal 2 92 2" xfId="44794"/>
    <cellStyle name="Normal 2 92 20" xfId="44795"/>
    <cellStyle name="Normal 2 92 21" xfId="44796"/>
    <cellStyle name="Normal 2 92 22" xfId="44797"/>
    <cellStyle name="Normal 2 92 3" xfId="44798"/>
    <cellStyle name="Normal 2 92 4" xfId="44799"/>
    <cellStyle name="Normal 2 92 5" xfId="44800"/>
    <cellStyle name="Normal 2 92 6" xfId="44801"/>
    <cellStyle name="Normal 2 92 7" xfId="44802"/>
    <cellStyle name="Normal 2 92 8" xfId="44803"/>
    <cellStyle name="Normal 2 92 9" xfId="44804"/>
    <cellStyle name="Normal 2 93" xfId="44805"/>
    <cellStyle name="Normal 2 93 10" xfId="44806"/>
    <cellStyle name="Normal 2 93 11" xfId="44807"/>
    <cellStyle name="Normal 2 93 12" xfId="44808"/>
    <cellStyle name="Normal 2 93 13" xfId="44809"/>
    <cellStyle name="Normal 2 93 14" xfId="44810"/>
    <cellStyle name="Normal 2 93 15" xfId="44811"/>
    <cellStyle name="Normal 2 93 16" xfId="44812"/>
    <cellStyle name="Normal 2 93 17" xfId="44813"/>
    <cellStyle name="Normal 2 93 18" xfId="44814"/>
    <cellStyle name="Normal 2 93 19" xfId="44815"/>
    <cellStyle name="Normal 2 93 2" xfId="44816"/>
    <cellStyle name="Normal 2 93 20" xfId="44817"/>
    <cellStyle name="Normal 2 93 21" xfId="44818"/>
    <cellStyle name="Normal 2 93 22" xfId="44819"/>
    <cellStyle name="Normal 2 93 3" xfId="44820"/>
    <cellStyle name="Normal 2 93 4" xfId="44821"/>
    <cellStyle name="Normal 2 93 5" xfId="44822"/>
    <cellStyle name="Normal 2 93 6" xfId="44823"/>
    <cellStyle name="Normal 2 93 7" xfId="44824"/>
    <cellStyle name="Normal 2 93 8" xfId="44825"/>
    <cellStyle name="Normal 2 93 9" xfId="44826"/>
    <cellStyle name="Normal 2 94" xfId="44827"/>
    <cellStyle name="Normal 2 94 10" xfId="44828"/>
    <cellStyle name="Normal 2 94 11" xfId="44829"/>
    <cellStyle name="Normal 2 94 12" xfId="44830"/>
    <cellStyle name="Normal 2 94 13" xfId="44831"/>
    <cellStyle name="Normal 2 94 14" xfId="44832"/>
    <cellStyle name="Normal 2 94 15" xfId="44833"/>
    <cellStyle name="Normal 2 94 16" xfId="44834"/>
    <cellStyle name="Normal 2 94 17" xfId="44835"/>
    <cellStyle name="Normal 2 94 18" xfId="44836"/>
    <cellStyle name="Normal 2 94 19" xfId="44837"/>
    <cellStyle name="Normal 2 94 2" xfId="44838"/>
    <cellStyle name="Normal 2 94 20" xfId="44839"/>
    <cellStyle name="Normal 2 94 21" xfId="44840"/>
    <cellStyle name="Normal 2 94 22" xfId="44841"/>
    <cellStyle name="Normal 2 94 3" xfId="44842"/>
    <cellStyle name="Normal 2 94 4" xfId="44843"/>
    <cellStyle name="Normal 2 94 5" xfId="44844"/>
    <cellStyle name="Normal 2 94 6" xfId="44845"/>
    <cellStyle name="Normal 2 94 7" xfId="44846"/>
    <cellStyle name="Normal 2 94 8" xfId="44847"/>
    <cellStyle name="Normal 2 94 9" xfId="44848"/>
    <cellStyle name="Normal 2 95" xfId="44849"/>
    <cellStyle name="Normal 2 96" xfId="44850"/>
    <cellStyle name="Normal 20" xfId="44851"/>
    <cellStyle name="Normal 20 10" xfId="44852"/>
    <cellStyle name="Normal 20 11" xfId="44853"/>
    <cellStyle name="Normal 20 12" xfId="44854"/>
    <cellStyle name="Normal 20 13" xfId="44855"/>
    <cellStyle name="Normal 20 14" xfId="44856"/>
    <cellStyle name="Normal 20 15" xfId="44857"/>
    <cellStyle name="Normal 20 16" xfId="44858"/>
    <cellStyle name="Normal 20 17" xfId="44859"/>
    <cellStyle name="Normal 20 18" xfId="44860"/>
    <cellStyle name="Normal 20 19" xfId="44861"/>
    <cellStyle name="Normal 20 2" xfId="44862"/>
    <cellStyle name="Normal 20 20" xfId="44863"/>
    <cellStyle name="Normal 20 21" xfId="44864"/>
    <cellStyle name="Normal 20 22" xfId="44865"/>
    <cellStyle name="Normal 20 3" xfId="44866"/>
    <cellStyle name="Normal 20 4" xfId="44867"/>
    <cellStyle name="Normal 20 5" xfId="44868"/>
    <cellStyle name="Normal 20 6" xfId="44869"/>
    <cellStyle name="Normal 20 7" xfId="44870"/>
    <cellStyle name="Normal 20 8" xfId="44871"/>
    <cellStyle name="Normal 20 9" xfId="44872"/>
    <cellStyle name="Normal 21" xfId="44873"/>
    <cellStyle name="Normal 21 10" xfId="44874"/>
    <cellStyle name="Normal 21 11" xfId="44875"/>
    <cellStyle name="Normal 21 12" xfId="44876"/>
    <cellStyle name="Normal 21 13" xfId="44877"/>
    <cellStyle name="Normal 21 14" xfId="44878"/>
    <cellStyle name="Normal 21 15" xfId="44879"/>
    <cellStyle name="Normal 21 16" xfId="44880"/>
    <cellStyle name="Normal 21 17" xfId="44881"/>
    <cellStyle name="Normal 21 18" xfId="44882"/>
    <cellStyle name="Normal 21 19" xfId="44883"/>
    <cellStyle name="Normal 21 2" xfId="44884"/>
    <cellStyle name="Normal 21 20" xfId="44885"/>
    <cellStyle name="Normal 21 21" xfId="44886"/>
    <cellStyle name="Normal 21 22" xfId="44887"/>
    <cellStyle name="Normal 21 3" xfId="44888"/>
    <cellStyle name="Normal 21 4" xfId="44889"/>
    <cellStyle name="Normal 21 5" xfId="44890"/>
    <cellStyle name="Normal 21 6" xfId="44891"/>
    <cellStyle name="Normal 21 7" xfId="44892"/>
    <cellStyle name="Normal 21 8" xfId="44893"/>
    <cellStyle name="Normal 21 9" xfId="44894"/>
    <cellStyle name="Normal 22" xfId="44895"/>
    <cellStyle name="Normal 22 10" xfId="44896"/>
    <cellStyle name="Normal 22 11" xfId="44897"/>
    <cellStyle name="Normal 22 12" xfId="44898"/>
    <cellStyle name="Normal 22 13" xfId="44899"/>
    <cellStyle name="Normal 22 14" xfId="44900"/>
    <cellStyle name="Normal 22 15" xfId="44901"/>
    <cellStyle name="Normal 22 16" xfId="44902"/>
    <cellStyle name="Normal 22 17" xfId="44903"/>
    <cellStyle name="Normal 22 18" xfId="44904"/>
    <cellStyle name="Normal 22 19" xfId="44905"/>
    <cellStyle name="Normal 22 2" xfId="44906"/>
    <cellStyle name="Normal 22 20" xfId="44907"/>
    <cellStyle name="Normal 22 21" xfId="44908"/>
    <cellStyle name="Normal 22 22" xfId="44909"/>
    <cellStyle name="Normal 22 3" xfId="44910"/>
    <cellStyle name="Normal 22 4" xfId="44911"/>
    <cellStyle name="Normal 22 5" xfId="44912"/>
    <cellStyle name="Normal 22 6" xfId="44913"/>
    <cellStyle name="Normal 22 7" xfId="44914"/>
    <cellStyle name="Normal 22 8" xfId="44915"/>
    <cellStyle name="Normal 22 9" xfId="44916"/>
    <cellStyle name="Normal 23" xfId="44917"/>
    <cellStyle name="Normal 23 10" xfId="44918"/>
    <cellStyle name="Normal 23 11" xfId="44919"/>
    <cellStyle name="Normal 23 12" xfId="44920"/>
    <cellStyle name="Normal 23 13" xfId="44921"/>
    <cellStyle name="Normal 23 14" xfId="44922"/>
    <cellStyle name="Normal 23 15" xfId="44923"/>
    <cellStyle name="Normal 23 16" xfId="44924"/>
    <cellStyle name="Normal 23 17" xfId="44925"/>
    <cellStyle name="Normal 23 18" xfId="44926"/>
    <cellStyle name="Normal 23 19" xfId="44927"/>
    <cellStyle name="Normal 23 2" xfId="44928"/>
    <cellStyle name="Normal 23 20" xfId="44929"/>
    <cellStyle name="Normal 23 21" xfId="44930"/>
    <cellStyle name="Normal 23 22" xfId="44931"/>
    <cellStyle name="Normal 23 23" xfId="44932"/>
    <cellStyle name="Normal 23 24" xfId="44933"/>
    <cellStyle name="Normal 23 25" xfId="44934"/>
    <cellStyle name="Normal 23 26" xfId="44935"/>
    <cellStyle name="Normal 23 27" xfId="44936"/>
    <cellStyle name="Normal 23 3" xfId="44937"/>
    <cellStyle name="Normal 23 4" xfId="44938"/>
    <cellStyle name="Normal 23 5" xfId="44939"/>
    <cellStyle name="Normal 23 6" xfId="44940"/>
    <cellStyle name="Normal 23 7" xfId="44941"/>
    <cellStyle name="Normal 23 8" xfId="44942"/>
    <cellStyle name="Normal 23 9" xfId="44943"/>
    <cellStyle name="Normal 24" xfId="44944"/>
    <cellStyle name="Normal 24 10" xfId="44945"/>
    <cellStyle name="Normal 24 11" xfId="44946"/>
    <cellStyle name="Normal 24 12" xfId="44947"/>
    <cellStyle name="Normal 24 13" xfId="44948"/>
    <cellStyle name="Normal 24 14" xfId="44949"/>
    <cellStyle name="Normal 24 15" xfId="44950"/>
    <cellStyle name="Normal 24 16" xfId="44951"/>
    <cellStyle name="Normal 24 17" xfId="44952"/>
    <cellStyle name="Normal 24 18" xfId="44953"/>
    <cellStyle name="Normal 24 19" xfId="44954"/>
    <cellStyle name="Normal 24 2" xfId="44955"/>
    <cellStyle name="Normal 24 20" xfId="44956"/>
    <cellStyle name="Normal 24 21" xfId="44957"/>
    <cellStyle name="Normal 24 22" xfId="44958"/>
    <cellStyle name="Normal 24 23" xfId="44959"/>
    <cellStyle name="Normal 24 24" xfId="44960"/>
    <cellStyle name="Normal 24 25" xfId="44961"/>
    <cellStyle name="Normal 24 26" xfId="44962"/>
    <cellStyle name="Normal 24 27" xfId="44963"/>
    <cellStyle name="Normal 24 3" xfId="44964"/>
    <cellStyle name="Normal 24 4" xfId="44965"/>
    <cellStyle name="Normal 24 5" xfId="44966"/>
    <cellStyle name="Normal 24 6" xfId="44967"/>
    <cellStyle name="Normal 24 7" xfId="44968"/>
    <cellStyle name="Normal 24 8" xfId="44969"/>
    <cellStyle name="Normal 24 9" xfId="44970"/>
    <cellStyle name="Normal 25" xfId="44971"/>
    <cellStyle name="Normal 25 10" xfId="44972"/>
    <cellStyle name="Normal 25 11" xfId="44973"/>
    <cellStyle name="Normal 25 12" xfId="44974"/>
    <cellStyle name="Normal 25 13" xfId="44975"/>
    <cellStyle name="Normal 25 14" xfId="44976"/>
    <cellStyle name="Normal 25 15" xfId="44977"/>
    <cellStyle name="Normal 25 16" xfId="44978"/>
    <cellStyle name="Normal 25 17" xfId="44979"/>
    <cellStyle name="Normal 25 18" xfId="44980"/>
    <cellStyle name="Normal 25 19" xfId="44981"/>
    <cellStyle name="Normal 25 2" xfId="44982"/>
    <cellStyle name="Normal 25 20" xfId="44983"/>
    <cellStyle name="Normal 25 21" xfId="44984"/>
    <cellStyle name="Normal 25 22" xfId="44985"/>
    <cellStyle name="Normal 25 23" xfId="44986"/>
    <cellStyle name="Normal 25 24" xfId="44987"/>
    <cellStyle name="Normal 25 25" xfId="44988"/>
    <cellStyle name="Normal 25 26" xfId="44989"/>
    <cellStyle name="Normal 25 27" xfId="44990"/>
    <cellStyle name="Normal 25 3" xfId="44991"/>
    <cellStyle name="Normal 25 4" xfId="44992"/>
    <cellStyle name="Normal 25 5" xfId="44993"/>
    <cellStyle name="Normal 25 6" xfId="44994"/>
    <cellStyle name="Normal 25 7" xfId="44995"/>
    <cellStyle name="Normal 25 8" xfId="44996"/>
    <cellStyle name="Normal 25 9" xfId="44997"/>
    <cellStyle name="Normal 26" xfId="44998"/>
    <cellStyle name="Normal 26 10" xfId="44999"/>
    <cellStyle name="Normal 26 11" xfId="45000"/>
    <cellStyle name="Normal 26 12" xfId="45001"/>
    <cellStyle name="Normal 26 13" xfId="45002"/>
    <cellStyle name="Normal 26 14" xfId="45003"/>
    <cellStyle name="Normal 26 15" xfId="45004"/>
    <cellStyle name="Normal 26 16" xfId="45005"/>
    <cellStyle name="Normal 26 17" xfId="45006"/>
    <cellStyle name="Normal 26 18" xfId="45007"/>
    <cellStyle name="Normal 26 19" xfId="45008"/>
    <cellStyle name="Normal 26 2" xfId="45009"/>
    <cellStyle name="Normal 26 20" xfId="45010"/>
    <cellStyle name="Normal 26 21" xfId="45011"/>
    <cellStyle name="Normal 26 22" xfId="45012"/>
    <cellStyle name="Normal 26 3" xfId="45013"/>
    <cellStyle name="Normal 26 4" xfId="45014"/>
    <cellStyle name="Normal 26 5" xfId="45015"/>
    <cellStyle name="Normal 26 6" xfId="45016"/>
    <cellStyle name="Normal 26 7" xfId="45017"/>
    <cellStyle name="Normal 26 8" xfId="45018"/>
    <cellStyle name="Normal 26 9" xfId="45019"/>
    <cellStyle name="Normal 27" xfId="45020"/>
    <cellStyle name="Normal 27 10" xfId="45021"/>
    <cellStyle name="Normal 27 11" xfId="45022"/>
    <cellStyle name="Normal 27 12" xfId="45023"/>
    <cellStyle name="Normal 27 13" xfId="45024"/>
    <cellStyle name="Normal 27 14" xfId="45025"/>
    <cellStyle name="Normal 27 15" xfId="45026"/>
    <cellStyle name="Normal 27 16" xfId="45027"/>
    <cellStyle name="Normal 27 17" xfId="45028"/>
    <cellStyle name="Normal 27 18" xfId="45029"/>
    <cellStyle name="Normal 27 19" xfId="45030"/>
    <cellStyle name="Normal 27 2" xfId="45031"/>
    <cellStyle name="Normal 27 20" xfId="45032"/>
    <cellStyle name="Normal 27 21" xfId="45033"/>
    <cellStyle name="Normal 27 22" xfId="45034"/>
    <cellStyle name="Normal 27 3" xfId="45035"/>
    <cellStyle name="Normal 27 4" xfId="45036"/>
    <cellStyle name="Normal 27 5" xfId="45037"/>
    <cellStyle name="Normal 27 6" xfId="45038"/>
    <cellStyle name="Normal 27 7" xfId="45039"/>
    <cellStyle name="Normal 27 8" xfId="45040"/>
    <cellStyle name="Normal 27 9" xfId="45041"/>
    <cellStyle name="Normal 28" xfId="45042"/>
    <cellStyle name="Normal 28 10" xfId="45043"/>
    <cellStyle name="Normal 28 11" xfId="45044"/>
    <cellStyle name="Normal 28 12" xfId="45045"/>
    <cellStyle name="Normal 28 13" xfId="45046"/>
    <cellStyle name="Normal 28 14" xfId="45047"/>
    <cellStyle name="Normal 28 15" xfId="45048"/>
    <cellStyle name="Normal 28 16" xfId="45049"/>
    <cellStyle name="Normal 28 17" xfId="45050"/>
    <cellStyle name="Normal 28 18" xfId="45051"/>
    <cellStyle name="Normal 28 19" xfId="45052"/>
    <cellStyle name="Normal 28 2" xfId="45053"/>
    <cellStyle name="Normal 28 20" xfId="45054"/>
    <cellStyle name="Normal 28 21" xfId="45055"/>
    <cellStyle name="Normal 28 22" xfId="45056"/>
    <cellStyle name="Normal 28 23" xfId="45057"/>
    <cellStyle name="Normal 28 24" xfId="45058"/>
    <cellStyle name="Normal 28 25" xfId="45059"/>
    <cellStyle name="Normal 28 3" xfId="45060"/>
    <cellStyle name="Normal 28 4" xfId="45061"/>
    <cellStyle name="Normal 28 5" xfId="45062"/>
    <cellStyle name="Normal 28 6" xfId="45063"/>
    <cellStyle name="Normal 28 7" xfId="45064"/>
    <cellStyle name="Normal 28 8" xfId="45065"/>
    <cellStyle name="Normal 28 9" xfId="45066"/>
    <cellStyle name="Normal 29" xfId="45067"/>
    <cellStyle name="Normal 3" xfId="8"/>
    <cellStyle name="Normal 3 10" xfId="45068"/>
    <cellStyle name="Normal 3 10 10" xfId="45069"/>
    <cellStyle name="Normal 3 10 11" xfId="45070"/>
    <cellStyle name="Normal 3 10 12" xfId="45071"/>
    <cellStyle name="Normal 3 10 13" xfId="45072"/>
    <cellStyle name="Normal 3 10 14" xfId="45073"/>
    <cellStyle name="Normal 3 10 15" xfId="45074"/>
    <cellStyle name="Normal 3 10 16" xfId="45075"/>
    <cellStyle name="Normal 3 10 17" xfId="45076"/>
    <cellStyle name="Normal 3 10 18" xfId="45077"/>
    <cellStyle name="Normal 3 10 19" xfId="45078"/>
    <cellStyle name="Normal 3 10 2" xfId="45079"/>
    <cellStyle name="Normal 3 10 20" xfId="45080"/>
    <cellStyle name="Normal 3 10 21" xfId="45081"/>
    <cellStyle name="Normal 3 10 22" xfId="45082"/>
    <cellStyle name="Normal 3 10 3" xfId="45083"/>
    <cellStyle name="Normal 3 10 4" xfId="45084"/>
    <cellStyle name="Normal 3 10 5" xfId="45085"/>
    <cellStyle name="Normal 3 10 6" xfId="45086"/>
    <cellStyle name="Normal 3 10 7" xfId="45087"/>
    <cellStyle name="Normal 3 10 8" xfId="45088"/>
    <cellStyle name="Normal 3 10 9" xfId="45089"/>
    <cellStyle name="Normal 3 11" xfId="45090"/>
    <cellStyle name="Normal 3 11 10" xfId="45091"/>
    <cellStyle name="Normal 3 11 11" xfId="45092"/>
    <cellStyle name="Normal 3 11 12" xfId="45093"/>
    <cellStyle name="Normal 3 11 13" xfId="45094"/>
    <cellStyle name="Normal 3 11 14" xfId="45095"/>
    <cellStyle name="Normal 3 11 15" xfId="45096"/>
    <cellStyle name="Normal 3 11 16" xfId="45097"/>
    <cellStyle name="Normal 3 11 17" xfId="45098"/>
    <cellStyle name="Normal 3 11 18" xfId="45099"/>
    <cellStyle name="Normal 3 11 19" xfId="45100"/>
    <cellStyle name="Normal 3 11 2" xfId="45101"/>
    <cellStyle name="Normal 3 11 2 10" xfId="45102"/>
    <cellStyle name="Normal 3 11 2 11" xfId="45103"/>
    <cellStyle name="Normal 3 11 2 12" xfId="45104"/>
    <cellStyle name="Normal 3 11 2 13" xfId="45105"/>
    <cellStyle name="Normal 3 11 2 14" xfId="45106"/>
    <cellStyle name="Normal 3 11 2 15" xfId="45107"/>
    <cellStyle name="Normal 3 11 2 16" xfId="45108"/>
    <cellStyle name="Normal 3 11 2 17" xfId="45109"/>
    <cellStyle name="Normal 3 11 2 18" xfId="45110"/>
    <cellStyle name="Normal 3 11 2 19" xfId="45111"/>
    <cellStyle name="Normal 3 11 2 2" xfId="45112"/>
    <cellStyle name="Normal 3 11 2 20" xfId="45113"/>
    <cellStyle name="Normal 3 11 2 21" xfId="45114"/>
    <cellStyle name="Normal 3 11 2 22" xfId="45115"/>
    <cellStyle name="Normal 3 11 2 23" xfId="45116"/>
    <cellStyle name="Normal 3 11 2 24" xfId="45117"/>
    <cellStyle name="Normal 3 11 2 25" xfId="45118"/>
    <cellStyle name="Normal 3 11 2 26" xfId="45119"/>
    <cellStyle name="Normal 3 11 2 27" xfId="45120"/>
    <cellStyle name="Normal 3 11 2 28" xfId="45121"/>
    <cellStyle name="Normal 3 11 2 29" xfId="45122"/>
    <cellStyle name="Normal 3 11 2 3" xfId="45123"/>
    <cellStyle name="Normal 3 11 2 30" xfId="45124"/>
    <cellStyle name="Normal 3 11 2 31" xfId="45125"/>
    <cellStyle name="Normal 3 11 2 32" xfId="45126"/>
    <cellStyle name="Normal 3 11 2 33" xfId="45127"/>
    <cellStyle name="Normal 3 11 2 34" xfId="45128"/>
    <cellStyle name="Normal 3 11 2 35" xfId="45129"/>
    <cellStyle name="Normal 3 11 2 36" xfId="45130"/>
    <cellStyle name="Normal 3 11 2 37" xfId="45131"/>
    <cellStyle name="Normal 3 11 2 4" xfId="45132"/>
    <cellStyle name="Normal 3 11 2 5" xfId="45133"/>
    <cellStyle name="Normal 3 11 2 6" xfId="45134"/>
    <cellStyle name="Normal 3 11 2 7" xfId="45135"/>
    <cellStyle name="Normal 3 11 2 8" xfId="45136"/>
    <cellStyle name="Normal 3 11 2 9" xfId="45137"/>
    <cellStyle name="Normal 3 11 20" xfId="45138"/>
    <cellStyle name="Normal 3 11 21" xfId="45139"/>
    <cellStyle name="Normal 3 11 22" xfId="45140"/>
    <cellStyle name="Normal 3 11 23" xfId="45141"/>
    <cellStyle name="Normal 3 11 24" xfId="45142"/>
    <cellStyle name="Normal 3 11 25" xfId="45143"/>
    <cellStyle name="Normal 3 11 26" xfId="45144"/>
    <cellStyle name="Normal 3 11 27" xfId="45145"/>
    <cellStyle name="Normal 3 11 28" xfId="45146"/>
    <cellStyle name="Normal 3 11 29" xfId="45147"/>
    <cellStyle name="Normal 3 11 3" xfId="45148"/>
    <cellStyle name="Normal 3 11 30" xfId="45149"/>
    <cellStyle name="Normal 3 11 31" xfId="45150"/>
    <cellStyle name="Normal 3 11 32" xfId="45151"/>
    <cellStyle name="Normal 3 11 33" xfId="45152"/>
    <cellStyle name="Normal 3 11 34" xfId="45153"/>
    <cellStyle name="Normal 3 11 35" xfId="45154"/>
    <cellStyle name="Normal 3 11 36" xfId="45155"/>
    <cellStyle name="Normal 3 11 37" xfId="45156"/>
    <cellStyle name="Normal 3 11 4" xfId="45157"/>
    <cellStyle name="Normal 3 11 5" xfId="45158"/>
    <cellStyle name="Normal 3 11 6" xfId="45159"/>
    <cellStyle name="Normal 3 11 7" xfId="45160"/>
    <cellStyle name="Normal 3 11 8" xfId="45161"/>
    <cellStyle name="Normal 3 11 9" xfId="45162"/>
    <cellStyle name="Normal 3 12" xfId="45163"/>
    <cellStyle name="Normal 3 12 10" xfId="45164"/>
    <cellStyle name="Normal 3 12 11" xfId="45165"/>
    <cellStyle name="Normal 3 12 12" xfId="45166"/>
    <cellStyle name="Normal 3 12 13" xfId="45167"/>
    <cellStyle name="Normal 3 12 14" xfId="45168"/>
    <cellStyle name="Normal 3 12 15" xfId="45169"/>
    <cellStyle name="Normal 3 12 16" xfId="45170"/>
    <cellStyle name="Normal 3 12 17" xfId="45171"/>
    <cellStyle name="Normal 3 12 18" xfId="45172"/>
    <cellStyle name="Normal 3 12 19" xfId="45173"/>
    <cellStyle name="Normal 3 12 2" xfId="45174"/>
    <cellStyle name="Normal 3 12 20" xfId="45175"/>
    <cellStyle name="Normal 3 12 21" xfId="45176"/>
    <cellStyle name="Normal 3 12 22" xfId="45177"/>
    <cellStyle name="Normal 3 12 23" xfId="45178"/>
    <cellStyle name="Normal 3 12 24" xfId="45179"/>
    <cellStyle name="Normal 3 12 25" xfId="45180"/>
    <cellStyle name="Normal 3 12 26" xfId="45181"/>
    <cellStyle name="Normal 3 12 27" xfId="45182"/>
    <cellStyle name="Normal 3 12 28" xfId="45183"/>
    <cellStyle name="Normal 3 12 3" xfId="45184"/>
    <cellStyle name="Normal 3 12 4" xfId="45185"/>
    <cellStyle name="Normal 3 12 5" xfId="45186"/>
    <cellStyle name="Normal 3 12 6" xfId="45187"/>
    <cellStyle name="Normal 3 12 7" xfId="45188"/>
    <cellStyle name="Normal 3 12 8" xfId="45189"/>
    <cellStyle name="Normal 3 12 9" xfId="45190"/>
    <cellStyle name="Normal 3 13" xfId="45191"/>
    <cellStyle name="Normal 3 13 10" xfId="45192"/>
    <cellStyle name="Normal 3 13 11" xfId="45193"/>
    <cellStyle name="Normal 3 13 12" xfId="45194"/>
    <cellStyle name="Normal 3 13 13" xfId="45195"/>
    <cellStyle name="Normal 3 13 14" xfId="45196"/>
    <cellStyle name="Normal 3 13 15" xfId="45197"/>
    <cellStyle name="Normal 3 13 16" xfId="45198"/>
    <cellStyle name="Normal 3 13 17" xfId="45199"/>
    <cellStyle name="Normal 3 13 18" xfId="45200"/>
    <cellStyle name="Normal 3 13 19" xfId="45201"/>
    <cellStyle name="Normal 3 13 2" xfId="45202"/>
    <cellStyle name="Normal 3 13 20" xfId="45203"/>
    <cellStyle name="Normal 3 13 21" xfId="45204"/>
    <cellStyle name="Normal 3 13 22" xfId="45205"/>
    <cellStyle name="Normal 3 13 23" xfId="45206"/>
    <cellStyle name="Normal 3 13 24" xfId="45207"/>
    <cellStyle name="Normal 3 13 25" xfId="45208"/>
    <cellStyle name="Normal 3 13 26" xfId="45209"/>
    <cellStyle name="Normal 3 13 27" xfId="45210"/>
    <cellStyle name="Normal 3 13 28" xfId="45211"/>
    <cellStyle name="Normal 3 13 3" xfId="45212"/>
    <cellStyle name="Normal 3 13 4" xfId="45213"/>
    <cellStyle name="Normal 3 13 5" xfId="45214"/>
    <cellStyle name="Normal 3 13 6" xfId="45215"/>
    <cellStyle name="Normal 3 13 7" xfId="45216"/>
    <cellStyle name="Normal 3 13 8" xfId="45217"/>
    <cellStyle name="Normal 3 13 9" xfId="45218"/>
    <cellStyle name="Normal 3 14" xfId="45219"/>
    <cellStyle name="Normal 3 14 10" xfId="45220"/>
    <cellStyle name="Normal 3 14 11" xfId="45221"/>
    <cellStyle name="Normal 3 14 12" xfId="45222"/>
    <cellStyle name="Normal 3 14 13" xfId="45223"/>
    <cellStyle name="Normal 3 14 14" xfId="45224"/>
    <cellStyle name="Normal 3 14 15" xfId="45225"/>
    <cellStyle name="Normal 3 14 16" xfId="45226"/>
    <cellStyle name="Normal 3 14 17" xfId="45227"/>
    <cellStyle name="Normal 3 14 18" xfId="45228"/>
    <cellStyle name="Normal 3 14 19" xfId="45229"/>
    <cellStyle name="Normal 3 14 2" xfId="45230"/>
    <cellStyle name="Normal 3 14 20" xfId="45231"/>
    <cellStyle name="Normal 3 14 21" xfId="45232"/>
    <cellStyle name="Normal 3 14 22" xfId="45233"/>
    <cellStyle name="Normal 3 14 23" xfId="45234"/>
    <cellStyle name="Normal 3 14 24" xfId="45235"/>
    <cellStyle name="Normal 3 14 25" xfId="45236"/>
    <cellStyle name="Normal 3 14 26" xfId="45237"/>
    <cellStyle name="Normal 3 14 27" xfId="45238"/>
    <cellStyle name="Normal 3 14 28" xfId="45239"/>
    <cellStyle name="Normal 3 14 3" xfId="45240"/>
    <cellStyle name="Normal 3 14 4" xfId="45241"/>
    <cellStyle name="Normal 3 14 5" xfId="45242"/>
    <cellStyle name="Normal 3 14 6" xfId="45243"/>
    <cellStyle name="Normal 3 14 7" xfId="45244"/>
    <cellStyle name="Normal 3 14 8" xfId="45245"/>
    <cellStyle name="Normal 3 14 9" xfId="45246"/>
    <cellStyle name="Normal 3 15" xfId="45247"/>
    <cellStyle name="Normal 3 15 10" xfId="45248"/>
    <cellStyle name="Normal 3 15 11" xfId="45249"/>
    <cellStyle name="Normal 3 15 12" xfId="45250"/>
    <cellStyle name="Normal 3 15 13" xfId="45251"/>
    <cellStyle name="Normal 3 15 14" xfId="45252"/>
    <cellStyle name="Normal 3 15 15" xfId="45253"/>
    <cellStyle name="Normal 3 15 16" xfId="45254"/>
    <cellStyle name="Normal 3 15 17" xfId="45255"/>
    <cellStyle name="Normal 3 15 18" xfId="45256"/>
    <cellStyle name="Normal 3 15 19" xfId="45257"/>
    <cellStyle name="Normal 3 15 2" xfId="45258"/>
    <cellStyle name="Normal 3 15 20" xfId="45259"/>
    <cellStyle name="Normal 3 15 21" xfId="45260"/>
    <cellStyle name="Normal 3 15 22" xfId="45261"/>
    <cellStyle name="Normal 3 15 3" xfId="45262"/>
    <cellStyle name="Normal 3 15 4" xfId="45263"/>
    <cellStyle name="Normal 3 15 5" xfId="45264"/>
    <cellStyle name="Normal 3 15 6" xfId="45265"/>
    <cellStyle name="Normal 3 15 7" xfId="45266"/>
    <cellStyle name="Normal 3 15 8" xfId="45267"/>
    <cellStyle name="Normal 3 15 9" xfId="45268"/>
    <cellStyle name="Normal 3 16" xfId="45269"/>
    <cellStyle name="Normal 3 16 10" xfId="45270"/>
    <cellStyle name="Normal 3 16 11" xfId="45271"/>
    <cellStyle name="Normal 3 16 12" xfId="45272"/>
    <cellStyle name="Normal 3 16 13" xfId="45273"/>
    <cellStyle name="Normal 3 16 14" xfId="45274"/>
    <cellStyle name="Normal 3 16 15" xfId="45275"/>
    <cellStyle name="Normal 3 16 16" xfId="45276"/>
    <cellStyle name="Normal 3 16 17" xfId="45277"/>
    <cellStyle name="Normal 3 16 18" xfId="45278"/>
    <cellStyle name="Normal 3 16 19" xfId="45279"/>
    <cellStyle name="Normal 3 16 2" xfId="45280"/>
    <cellStyle name="Normal 3 16 20" xfId="45281"/>
    <cellStyle name="Normal 3 16 21" xfId="45282"/>
    <cellStyle name="Normal 3 16 22" xfId="45283"/>
    <cellStyle name="Normal 3 16 3" xfId="45284"/>
    <cellStyle name="Normal 3 16 4" xfId="45285"/>
    <cellStyle name="Normal 3 16 5" xfId="45286"/>
    <cellStyle name="Normal 3 16 6" xfId="45287"/>
    <cellStyle name="Normal 3 16 7" xfId="45288"/>
    <cellStyle name="Normal 3 16 8" xfId="45289"/>
    <cellStyle name="Normal 3 16 9" xfId="45290"/>
    <cellStyle name="Normal 3 17" xfId="45291"/>
    <cellStyle name="Normal 3 17 10" xfId="45292"/>
    <cellStyle name="Normal 3 17 11" xfId="45293"/>
    <cellStyle name="Normal 3 17 12" xfId="45294"/>
    <cellStyle name="Normal 3 17 13" xfId="45295"/>
    <cellStyle name="Normal 3 17 14" xfId="45296"/>
    <cellStyle name="Normal 3 17 15" xfId="45297"/>
    <cellStyle name="Normal 3 17 16" xfId="45298"/>
    <cellStyle name="Normal 3 17 17" xfId="45299"/>
    <cellStyle name="Normal 3 17 18" xfId="45300"/>
    <cellStyle name="Normal 3 17 19" xfId="45301"/>
    <cellStyle name="Normal 3 17 2" xfId="45302"/>
    <cellStyle name="Normal 3 17 20" xfId="45303"/>
    <cellStyle name="Normal 3 17 21" xfId="45304"/>
    <cellStyle name="Normal 3 17 22" xfId="45305"/>
    <cellStyle name="Normal 3 17 3" xfId="45306"/>
    <cellStyle name="Normal 3 17 4" xfId="45307"/>
    <cellStyle name="Normal 3 17 5" xfId="45308"/>
    <cellStyle name="Normal 3 17 6" xfId="45309"/>
    <cellStyle name="Normal 3 17 7" xfId="45310"/>
    <cellStyle name="Normal 3 17 8" xfId="45311"/>
    <cellStyle name="Normal 3 17 9" xfId="45312"/>
    <cellStyle name="Normal 3 18" xfId="45313"/>
    <cellStyle name="Normal 3 18 10" xfId="45314"/>
    <cellStyle name="Normal 3 18 11" xfId="45315"/>
    <cellStyle name="Normal 3 18 12" xfId="45316"/>
    <cellStyle name="Normal 3 18 13" xfId="45317"/>
    <cellStyle name="Normal 3 18 14" xfId="45318"/>
    <cellStyle name="Normal 3 18 15" xfId="45319"/>
    <cellStyle name="Normal 3 18 16" xfId="45320"/>
    <cellStyle name="Normal 3 18 17" xfId="45321"/>
    <cellStyle name="Normal 3 18 18" xfId="45322"/>
    <cellStyle name="Normal 3 18 19" xfId="45323"/>
    <cellStyle name="Normal 3 18 2" xfId="45324"/>
    <cellStyle name="Normal 3 18 20" xfId="45325"/>
    <cellStyle name="Normal 3 18 21" xfId="45326"/>
    <cellStyle name="Normal 3 18 22" xfId="45327"/>
    <cellStyle name="Normal 3 18 3" xfId="45328"/>
    <cellStyle name="Normal 3 18 4" xfId="45329"/>
    <cellStyle name="Normal 3 18 5" xfId="45330"/>
    <cellStyle name="Normal 3 18 6" xfId="45331"/>
    <cellStyle name="Normal 3 18 7" xfId="45332"/>
    <cellStyle name="Normal 3 18 8" xfId="45333"/>
    <cellStyle name="Normal 3 18 9" xfId="45334"/>
    <cellStyle name="Normal 3 19" xfId="45335"/>
    <cellStyle name="Normal 3 19 10" xfId="45336"/>
    <cellStyle name="Normal 3 19 11" xfId="45337"/>
    <cellStyle name="Normal 3 19 12" xfId="45338"/>
    <cellStyle name="Normal 3 19 13" xfId="45339"/>
    <cellStyle name="Normal 3 19 14" xfId="45340"/>
    <cellStyle name="Normal 3 19 15" xfId="45341"/>
    <cellStyle name="Normal 3 19 16" xfId="45342"/>
    <cellStyle name="Normal 3 19 17" xfId="45343"/>
    <cellStyle name="Normal 3 19 18" xfId="45344"/>
    <cellStyle name="Normal 3 19 19" xfId="45345"/>
    <cellStyle name="Normal 3 19 2" xfId="45346"/>
    <cellStyle name="Normal 3 19 20" xfId="45347"/>
    <cellStyle name="Normal 3 19 21" xfId="45348"/>
    <cellStyle name="Normal 3 19 22" xfId="45349"/>
    <cellStyle name="Normal 3 19 3" xfId="45350"/>
    <cellStyle name="Normal 3 19 4" xfId="45351"/>
    <cellStyle name="Normal 3 19 5" xfId="45352"/>
    <cellStyle name="Normal 3 19 6" xfId="45353"/>
    <cellStyle name="Normal 3 19 7" xfId="45354"/>
    <cellStyle name="Normal 3 19 8" xfId="45355"/>
    <cellStyle name="Normal 3 19 9" xfId="45356"/>
    <cellStyle name="Normal 3 2" xfId="45357"/>
    <cellStyle name="Normal 3 2 10" xfId="45358"/>
    <cellStyle name="Normal 3 2 11" xfId="45359"/>
    <cellStyle name="Normal 3 2 12" xfId="45360"/>
    <cellStyle name="Normal 3 2 13" xfId="45361"/>
    <cellStyle name="Normal 3 2 14" xfId="45362"/>
    <cellStyle name="Normal 3 2 15" xfId="45363"/>
    <cellStyle name="Normal 3 2 16" xfId="45364"/>
    <cellStyle name="Normal 3 2 17" xfId="45365"/>
    <cellStyle name="Normal 3 2 18" xfId="45366"/>
    <cellStyle name="Normal 3 2 19" xfId="45367"/>
    <cellStyle name="Normal 3 2 2" xfId="45368"/>
    <cellStyle name="Normal 3 2 2 10" xfId="45369"/>
    <cellStyle name="Normal 3 2 2 11" xfId="45370"/>
    <cellStyle name="Normal 3 2 2 12" xfId="45371"/>
    <cellStyle name="Normal 3 2 2 13" xfId="45372"/>
    <cellStyle name="Normal 3 2 2 14" xfId="45373"/>
    <cellStyle name="Normal 3 2 2 15" xfId="45374"/>
    <cellStyle name="Normal 3 2 2 16" xfId="45375"/>
    <cellStyle name="Normal 3 2 2 17" xfId="45376"/>
    <cellStyle name="Normal 3 2 2 18" xfId="45377"/>
    <cellStyle name="Normal 3 2 2 19" xfId="45378"/>
    <cellStyle name="Normal 3 2 2 2" xfId="45379"/>
    <cellStyle name="Normal 3 2 2 20" xfId="45380"/>
    <cellStyle name="Normal 3 2 2 21" xfId="45381"/>
    <cellStyle name="Normal 3 2 2 22" xfId="45382"/>
    <cellStyle name="Normal 3 2 2 3" xfId="45383"/>
    <cellStyle name="Normal 3 2 2 4" xfId="45384"/>
    <cellStyle name="Normal 3 2 2 5" xfId="45385"/>
    <cellStyle name="Normal 3 2 2 6" xfId="45386"/>
    <cellStyle name="Normal 3 2 2 7" xfId="45387"/>
    <cellStyle name="Normal 3 2 2 8" xfId="45388"/>
    <cellStyle name="Normal 3 2 2 9" xfId="45389"/>
    <cellStyle name="Normal 3 2 20" xfId="45390"/>
    <cellStyle name="Normal 3 2 21" xfId="45391"/>
    <cellStyle name="Normal 3 2 22" xfId="45392"/>
    <cellStyle name="Normal 3 2 23" xfId="45393"/>
    <cellStyle name="Normal 3 2 24" xfId="45394"/>
    <cellStyle name="Normal 3 2 25" xfId="45395"/>
    <cellStyle name="Normal 3 2 26" xfId="45396"/>
    <cellStyle name="Normal 3 2 3" xfId="45397"/>
    <cellStyle name="Normal 3 2 3 10" xfId="45398"/>
    <cellStyle name="Normal 3 2 3 11" xfId="45399"/>
    <cellStyle name="Normal 3 2 3 12" xfId="45400"/>
    <cellStyle name="Normal 3 2 3 13" xfId="45401"/>
    <cellStyle name="Normal 3 2 3 14" xfId="45402"/>
    <cellStyle name="Normal 3 2 3 15" xfId="45403"/>
    <cellStyle name="Normal 3 2 3 16" xfId="45404"/>
    <cellStyle name="Normal 3 2 3 17" xfId="45405"/>
    <cellStyle name="Normal 3 2 3 18" xfId="45406"/>
    <cellStyle name="Normal 3 2 3 19" xfId="45407"/>
    <cellStyle name="Normal 3 2 3 2" xfId="45408"/>
    <cellStyle name="Normal 3 2 3 20" xfId="45409"/>
    <cellStyle name="Normal 3 2 3 21" xfId="45410"/>
    <cellStyle name="Normal 3 2 3 22" xfId="45411"/>
    <cellStyle name="Normal 3 2 3 3" xfId="45412"/>
    <cellStyle name="Normal 3 2 3 4" xfId="45413"/>
    <cellStyle name="Normal 3 2 3 5" xfId="45414"/>
    <cellStyle name="Normal 3 2 3 6" xfId="45415"/>
    <cellStyle name="Normal 3 2 3 7" xfId="45416"/>
    <cellStyle name="Normal 3 2 3 8" xfId="45417"/>
    <cellStyle name="Normal 3 2 3 9" xfId="45418"/>
    <cellStyle name="Normal 3 2 4" xfId="45419"/>
    <cellStyle name="Normal 3 2 4 10" xfId="45420"/>
    <cellStyle name="Normal 3 2 4 11" xfId="45421"/>
    <cellStyle name="Normal 3 2 4 12" xfId="45422"/>
    <cellStyle name="Normal 3 2 4 13" xfId="45423"/>
    <cellStyle name="Normal 3 2 4 14" xfId="45424"/>
    <cellStyle name="Normal 3 2 4 15" xfId="45425"/>
    <cellStyle name="Normal 3 2 4 16" xfId="45426"/>
    <cellStyle name="Normal 3 2 4 17" xfId="45427"/>
    <cellStyle name="Normal 3 2 4 18" xfId="45428"/>
    <cellStyle name="Normal 3 2 4 19" xfId="45429"/>
    <cellStyle name="Normal 3 2 4 2" xfId="45430"/>
    <cellStyle name="Normal 3 2 4 20" xfId="45431"/>
    <cellStyle name="Normal 3 2 4 21" xfId="45432"/>
    <cellStyle name="Normal 3 2 4 22" xfId="45433"/>
    <cellStyle name="Normal 3 2 4 3" xfId="45434"/>
    <cellStyle name="Normal 3 2 4 4" xfId="45435"/>
    <cellStyle name="Normal 3 2 4 5" xfId="45436"/>
    <cellStyle name="Normal 3 2 4 6" xfId="45437"/>
    <cellStyle name="Normal 3 2 4 7" xfId="45438"/>
    <cellStyle name="Normal 3 2 4 8" xfId="45439"/>
    <cellStyle name="Normal 3 2 4 9" xfId="45440"/>
    <cellStyle name="Normal 3 2 5" xfId="45441"/>
    <cellStyle name="Normal 3 2 5 10" xfId="45442"/>
    <cellStyle name="Normal 3 2 5 11" xfId="45443"/>
    <cellStyle name="Normal 3 2 5 12" xfId="45444"/>
    <cellStyle name="Normal 3 2 5 13" xfId="45445"/>
    <cellStyle name="Normal 3 2 5 14" xfId="45446"/>
    <cellStyle name="Normal 3 2 5 15" xfId="45447"/>
    <cellStyle name="Normal 3 2 5 16" xfId="45448"/>
    <cellStyle name="Normal 3 2 5 17" xfId="45449"/>
    <cellStyle name="Normal 3 2 5 18" xfId="45450"/>
    <cellStyle name="Normal 3 2 5 19" xfId="45451"/>
    <cellStyle name="Normal 3 2 5 2" xfId="45452"/>
    <cellStyle name="Normal 3 2 5 20" xfId="45453"/>
    <cellStyle name="Normal 3 2 5 21" xfId="45454"/>
    <cellStyle name="Normal 3 2 5 22" xfId="45455"/>
    <cellStyle name="Normal 3 2 5 3" xfId="45456"/>
    <cellStyle name="Normal 3 2 5 4" xfId="45457"/>
    <cellStyle name="Normal 3 2 5 5" xfId="45458"/>
    <cellStyle name="Normal 3 2 5 6" xfId="45459"/>
    <cellStyle name="Normal 3 2 5 7" xfId="45460"/>
    <cellStyle name="Normal 3 2 5 8" xfId="45461"/>
    <cellStyle name="Normal 3 2 5 9" xfId="45462"/>
    <cellStyle name="Normal 3 2 6" xfId="45463"/>
    <cellStyle name="Normal 3 2 7" xfId="45464"/>
    <cellStyle name="Normal 3 2 8" xfId="45465"/>
    <cellStyle name="Normal 3 2 9" xfId="45466"/>
    <cellStyle name="Normal 3 20" xfId="45467"/>
    <cellStyle name="Normal 3 20 10" xfId="45468"/>
    <cellStyle name="Normal 3 20 11" xfId="45469"/>
    <cellStyle name="Normal 3 20 12" xfId="45470"/>
    <cellStyle name="Normal 3 20 13" xfId="45471"/>
    <cellStyle name="Normal 3 20 14" xfId="45472"/>
    <cellStyle name="Normal 3 20 15" xfId="45473"/>
    <cellStyle name="Normal 3 20 16" xfId="45474"/>
    <cellStyle name="Normal 3 20 17" xfId="45475"/>
    <cellStyle name="Normal 3 20 18" xfId="45476"/>
    <cellStyle name="Normal 3 20 19" xfId="45477"/>
    <cellStyle name="Normal 3 20 2" xfId="45478"/>
    <cellStyle name="Normal 3 20 20" xfId="45479"/>
    <cellStyle name="Normal 3 20 21" xfId="45480"/>
    <cellStyle name="Normal 3 20 22" xfId="45481"/>
    <cellStyle name="Normal 3 20 3" xfId="45482"/>
    <cellStyle name="Normal 3 20 4" xfId="45483"/>
    <cellStyle name="Normal 3 20 5" xfId="45484"/>
    <cellStyle name="Normal 3 20 6" xfId="45485"/>
    <cellStyle name="Normal 3 20 7" xfId="45486"/>
    <cellStyle name="Normal 3 20 8" xfId="45487"/>
    <cellStyle name="Normal 3 20 9" xfId="45488"/>
    <cellStyle name="Normal 3 21" xfId="45489"/>
    <cellStyle name="Normal 3 21 10" xfId="45490"/>
    <cellStyle name="Normal 3 21 11" xfId="45491"/>
    <cellStyle name="Normal 3 21 12" xfId="45492"/>
    <cellStyle name="Normal 3 21 13" xfId="45493"/>
    <cellStyle name="Normal 3 21 14" xfId="45494"/>
    <cellStyle name="Normal 3 21 15" xfId="45495"/>
    <cellStyle name="Normal 3 21 16" xfId="45496"/>
    <cellStyle name="Normal 3 21 17" xfId="45497"/>
    <cellStyle name="Normal 3 21 18" xfId="45498"/>
    <cellStyle name="Normal 3 21 19" xfId="45499"/>
    <cellStyle name="Normal 3 21 2" xfId="45500"/>
    <cellStyle name="Normal 3 21 20" xfId="45501"/>
    <cellStyle name="Normal 3 21 21" xfId="45502"/>
    <cellStyle name="Normal 3 21 22" xfId="45503"/>
    <cellStyle name="Normal 3 21 3" xfId="45504"/>
    <cellStyle name="Normal 3 21 4" xfId="45505"/>
    <cellStyle name="Normal 3 21 5" xfId="45506"/>
    <cellStyle name="Normal 3 21 6" xfId="45507"/>
    <cellStyle name="Normal 3 21 7" xfId="45508"/>
    <cellStyle name="Normal 3 21 8" xfId="45509"/>
    <cellStyle name="Normal 3 21 9" xfId="45510"/>
    <cellStyle name="Normal 3 22" xfId="45511"/>
    <cellStyle name="Normal 3 22 10" xfId="45512"/>
    <cellStyle name="Normal 3 22 11" xfId="45513"/>
    <cellStyle name="Normal 3 22 12" xfId="45514"/>
    <cellStyle name="Normal 3 22 13" xfId="45515"/>
    <cellStyle name="Normal 3 22 14" xfId="45516"/>
    <cellStyle name="Normal 3 22 15" xfId="45517"/>
    <cellStyle name="Normal 3 22 16" xfId="45518"/>
    <cellStyle name="Normal 3 22 17" xfId="45519"/>
    <cellStyle name="Normal 3 22 18" xfId="45520"/>
    <cellStyle name="Normal 3 22 19" xfId="45521"/>
    <cellStyle name="Normal 3 22 2" xfId="45522"/>
    <cellStyle name="Normal 3 22 20" xfId="45523"/>
    <cellStyle name="Normal 3 22 21" xfId="45524"/>
    <cellStyle name="Normal 3 22 22" xfId="45525"/>
    <cellStyle name="Normal 3 22 3" xfId="45526"/>
    <cellStyle name="Normal 3 22 4" xfId="45527"/>
    <cellStyle name="Normal 3 22 5" xfId="45528"/>
    <cellStyle name="Normal 3 22 6" xfId="45529"/>
    <cellStyle name="Normal 3 22 7" xfId="45530"/>
    <cellStyle name="Normal 3 22 8" xfId="45531"/>
    <cellStyle name="Normal 3 22 9" xfId="45532"/>
    <cellStyle name="Normal 3 23" xfId="45533"/>
    <cellStyle name="Normal 3 23 10" xfId="45534"/>
    <cellStyle name="Normal 3 23 11" xfId="45535"/>
    <cellStyle name="Normal 3 23 12" xfId="45536"/>
    <cellStyle name="Normal 3 23 13" xfId="45537"/>
    <cellStyle name="Normal 3 23 14" xfId="45538"/>
    <cellStyle name="Normal 3 23 15" xfId="45539"/>
    <cellStyle name="Normal 3 23 16" xfId="45540"/>
    <cellStyle name="Normal 3 23 17" xfId="45541"/>
    <cellStyle name="Normal 3 23 18" xfId="45542"/>
    <cellStyle name="Normal 3 23 19" xfId="45543"/>
    <cellStyle name="Normal 3 23 2" xfId="45544"/>
    <cellStyle name="Normal 3 23 20" xfId="45545"/>
    <cellStyle name="Normal 3 23 21" xfId="45546"/>
    <cellStyle name="Normal 3 23 22" xfId="45547"/>
    <cellStyle name="Normal 3 23 3" xfId="45548"/>
    <cellStyle name="Normal 3 23 4" xfId="45549"/>
    <cellStyle name="Normal 3 23 5" xfId="45550"/>
    <cellStyle name="Normal 3 23 6" xfId="45551"/>
    <cellStyle name="Normal 3 23 7" xfId="45552"/>
    <cellStyle name="Normal 3 23 8" xfId="45553"/>
    <cellStyle name="Normal 3 23 9" xfId="45554"/>
    <cellStyle name="Normal 3 24" xfId="45555"/>
    <cellStyle name="Normal 3 24 10" xfId="45556"/>
    <cellStyle name="Normal 3 24 11" xfId="45557"/>
    <cellStyle name="Normal 3 24 12" xfId="45558"/>
    <cellStyle name="Normal 3 24 13" xfId="45559"/>
    <cellStyle name="Normal 3 24 14" xfId="45560"/>
    <cellStyle name="Normal 3 24 15" xfId="45561"/>
    <cellStyle name="Normal 3 24 16" xfId="45562"/>
    <cellStyle name="Normal 3 24 17" xfId="45563"/>
    <cellStyle name="Normal 3 24 18" xfId="45564"/>
    <cellStyle name="Normal 3 24 19" xfId="45565"/>
    <cellStyle name="Normal 3 24 2" xfId="45566"/>
    <cellStyle name="Normal 3 24 20" xfId="45567"/>
    <cellStyle name="Normal 3 24 21" xfId="45568"/>
    <cellStyle name="Normal 3 24 22" xfId="45569"/>
    <cellStyle name="Normal 3 24 3" xfId="45570"/>
    <cellStyle name="Normal 3 24 4" xfId="45571"/>
    <cellStyle name="Normal 3 24 5" xfId="45572"/>
    <cellStyle name="Normal 3 24 6" xfId="45573"/>
    <cellStyle name="Normal 3 24 7" xfId="45574"/>
    <cellStyle name="Normal 3 24 8" xfId="45575"/>
    <cellStyle name="Normal 3 24 9" xfId="45576"/>
    <cellStyle name="Normal 3 25" xfId="45577"/>
    <cellStyle name="Normal 3 25 10" xfId="45578"/>
    <cellStyle name="Normal 3 25 11" xfId="45579"/>
    <cellStyle name="Normal 3 25 12" xfId="45580"/>
    <cellStyle name="Normal 3 25 13" xfId="45581"/>
    <cellStyle name="Normal 3 25 14" xfId="45582"/>
    <cellStyle name="Normal 3 25 15" xfId="45583"/>
    <cellStyle name="Normal 3 25 16" xfId="45584"/>
    <cellStyle name="Normal 3 25 17" xfId="45585"/>
    <cellStyle name="Normal 3 25 18" xfId="45586"/>
    <cellStyle name="Normal 3 25 19" xfId="45587"/>
    <cellStyle name="Normal 3 25 2" xfId="45588"/>
    <cellStyle name="Normal 3 25 20" xfId="45589"/>
    <cellStyle name="Normal 3 25 21" xfId="45590"/>
    <cellStyle name="Normal 3 25 22" xfId="45591"/>
    <cellStyle name="Normal 3 25 3" xfId="45592"/>
    <cellStyle name="Normal 3 25 4" xfId="45593"/>
    <cellStyle name="Normal 3 25 5" xfId="45594"/>
    <cellStyle name="Normal 3 25 6" xfId="45595"/>
    <cellStyle name="Normal 3 25 7" xfId="45596"/>
    <cellStyle name="Normal 3 25 8" xfId="45597"/>
    <cellStyle name="Normal 3 25 9" xfId="45598"/>
    <cellStyle name="Normal 3 26" xfId="45599"/>
    <cellStyle name="Normal 3 26 10" xfId="45600"/>
    <cellStyle name="Normal 3 26 11" xfId="45601"/>
    <cellStyle name="Normal 3 26 12" xfId="45602"/>
    <cellStyle name="Normal 3 26 13" xfId="45603"/>
    <cellStyle name="Normal 3 26 14" xfId="45604"/>
    <cellStyle name="Normal 3 26 15" xfId="45605"/>
    <cellStyle name="Normal 3 26 16" xfId="45606"/>
    <cellStyle name="Normal 3 26 17" xfId="45607"/>
    <cellStyle name="Normal 3 26 18" xfId="45608"/>
    <cellStyle name="Normal 3 26 19" xfId="45609"/>
    <cellStyle name="Normal 3 26 2" xfId="45610"/>
    <cellStyle name="Normal 3 26 20" xfId="45611"/>
    <cellStyle name="Normal 3 26 21" xfId="45612"/>
    <cellStyle name="Normal 3 26 22" xfId="45613"/>
    <cellStyle name="Normal 3 26 3" xfId="45614"/>
    <cellStyle name="Normal 3 26 4" xfId="45615"/>
    <cellStyle name="Normal 3 26 5" xfId="45616"/>
    <cellStyle name="Normal 3 26 6" xfId="45617"/>
    <cellStyle name="Normal 3 26 7" xfId="45618"/>
    <cellStyle name="Normal 3 26 8" xfId="45619"/>
    <cellStyle name="Normal 3 26 9" xfId="45620"/>
    <cellStyle name="Normal 3 27" xfId="45621"/>
    <cellStyle name="Normal 3 27 10" xfId="45622"/>
    <cellStyle name="Normal 3 27 11" xfId="45623"/>
    <cellStyle name="Normal 3 27 12" xfId="45624"/>
    <cellStyle name="Normal 3 27 13" xfId="45625"/>
    <cellStyle name="Normal 3 27 14" xfId="45626"/>
    <cellStyle name="Normal 3 27 15" xfId="45627"/>
    <cellStyle name="Normal 3 27 16" xfId="45628"/>
    <cellStyle name="Normal 3 27 17" xfId="45629"/>
    <cellStyle name="Normal 3 27 18" xfId="45630"/>
    <cellStyle name="Normal 3 27 19" xfId="45631"/>
    <cellStyle name="Normal 3 27 2" xfId="45632"/>
    <cellStyle name="Normal 3 27 20" xfId="45633"/>
    <cellStyle name="Normal 3 27 21" xfId="45634"/>
    <cellStyle name="Normal 3 27 22" xfId="45635"/>
    <cellStyle name="Normal 3 27 3" xfId="45636"/>
    <cellStyle name="Normal 3 27 4" xfId="45637"/>
    <cellStyle name="Normal 3 27 5" xfId="45638"/>
    <cellStyle name="Normal 3 27 6" xfId="45639"/>
    <cellStyle name="Normal 3 27 7" xfId="45640"/>
    <cellStyle name="Normal 3 27 8" xfId="45641"/>
    <cellStyle name="Normal 3 27 9" xfId="45642"/>
    <cellStyle name="Normal 3 28" xfId="45643"/>
    <cellStyle name="Normal 3 28 10" xfId="45644"/>
    <cellStyle name="Normal 3 28 11" xfId="45645"/>
    <cellStyle name="Normal 3 28 12" xfId="45646"/>
    <cellStyle name="Normal 3 28 13" xfId="45647"/>
    <cellStyle name="Normal 3 28 14" xfId="45648"/>
    <cellStyle name="Normal 3 28 15" xfId="45649"/>
    <cellStyle name="Normal 3 28 16" xfId="45650"/>
    <cellStyle name="Normal 3 28 17" xfId="45651"/>
    <cellStyle name="Normal 3 28 18" xfId="45652"/>
    <cellStyle name="Normal 3 28 19" xfId="45653"/>
    <cellStyle name="Normal 3 28 2" xfId="45654"/>
    <cellStyle name="Normal 3 28 20" xfId="45655"/>
    <cellStyle name="Normal 3 28 21" xfId="45656"/>
    <cellStyle name="Normal 3 28 22" xfId="45657"/>
    <cellStyle name="Normal 3 28 3" xfId="45658"/>
    <cellStyle name="Normal 3 28 4" xfId="45659"/>
    <cellStyle name="Normal 3 28 5" xfId="45660"/>
    <cellStyle name="Normal 3 28 6" xfId="45661"/>
    <cellStyle name="Normal 3 28 7" xfId="45662"/>
    <cellStyle name="Normal 3 28 8" xfId="45663"/>
    <cellStyle name="Normal 3 28 9" xfId="45664"/>
    <cellStyle name="Normal 3 29" xfId="45665"/>
    <cellStyle name="Normal 3 3" xfId="45666"/>
    <cellStyle name="Normal 3 3 10" xfId="45667"/>
    <cellStyle name="Normal 3 3 11" xfId="45668"/>
    <cellStyle name="Normal 3 3 12" xfId="45669"/>
    <cellStyle name="Normal 3 3 13" xfId="45670"/>
    <cellStyle name="Normal 3 3 14" xfId="45671"/>
    <cellStyle name="Normal 3 3 15" xfId="45672"/>
    <cellStyle name="Normal 3 3 16" xfId="45673"/>
    <cellStyle name="Normal 3 3 17" xfId="45674"/>
    <cellStyle name="Normal 3 3 18" xfId="45675"/>
    <cellStyle name="Normal 3 3 19" xfId="45676"/>
    <cellStyle name="Normal 3 3 2" xfId="45677"/>
    <cellStyle name="Normal 3 3 2 10" xfId="45678"/>
    <cellStyle name="Normal 3 3 2 10 10" xfId="45679"/>
    <cellStyle name="Normal 3 3 2 10 11" xfId="45680"/>
    <cellStyle name="Normal 3 3 2 10 12" xfId="45681"/>
    <cellStyle name="Normal 3 3 2 10 13" xfId="45682"/>
    <cellStyle name="Normal 3 3 2 10 14" xfId="45683"/>
    <cellStyle name="Normal 3 3 2 10 15" xfId="45684"/>
    <cellStyle name="Normal 3 3 2 10 16" xfId="45685"/>
    <cellStyle name="Normal 3 3 2 10 17" xfId="45686"/>
    <cellStyle name="Normal 3 3 2 10 18" xfId="45687"/>
    <cellStyle name="Normal 3 3 2 10 19" xfId="45688"/>
    <cellStyle name="Normal 3 3 2 10 2" xfId="45689"/>
    <cellStyle name="Normal 3 3 2 10 20" xfId="45690"/>
    <cellStyle name="Normal 3 3 2 10 21" xfId="45691"/>
    <cellStyle name="Normal 3 3 2 10 22" xfId="45692"/>
    <cellStyle name="Normal 3 3 2 10 3" xfId="45693"/>
    <cellStyle name="Normal 3 3 2 10 4" xfId="45694"/>
    <cellStyle name="Normal 3 3 2 10 5" xfId="45695"/>
    <cellStyle name="Normal 3 3 2 10 6" xfId="45696"/>
    <cellStyle name="Normal 3 3 2 10 7" xfId="45697"/>
    <cellStyle name="Normal 3 3 2 10 8" xfId="45698"/>
    <cellStyle name="Normal 3 3 2 10 9" xfId="45699"/>
    <cellStyle name="Normal 3 3 2 11" xfId="45700"/>
    <cellStyle name="Normal 3 3 2 11 10" xfId="45701"/>
    <cellStyle name="Normal 3 3 2 11 11" xfId="45702"/>
    <cellStyle name="Normal 3 3 2 11 12" xfId="45703"/>
    <cellStyle name="Normal 3 3 2 11 13" xfId="45704"/>
    <cellStyle name="Normal 3 3 2 11 14" xfId="45705"/>
    <cellStyle name="Normal 3 3 2 11 15" xfId="45706"/>
    <cellStyle name="Normal 3 3 2 11 16" xfId="45707"/>
    <cellStyle name="Normal 3 3 2 11 17" xfId="45708"/>
    <cellStyle name="Normal 3 3 2 11 18" xfId="45709"/>
    <cellStyle name="Normal 3 3 2 11 19" xfId="45710"/>
    <cellStyle name="Normal 3 3 2 11 2" xfId="45711"/>
    <cellStyle name="Normal 3 3 2 11 20" xfId="45712"/>
    <cellStyle name="Normal 3 3 2 11 21" xfId="45713"/>
    <cellStyle name="Normal 3 3 2 11 22" xfId="45714"/>
    <cellStyle name="Normal 3 3 2 11 3" xfId="45715"/>
    <cellStyle name="Normal 3 3 2 11 4" xfId="45716"/>
    <cellStyle name="Normal 3 3 2 11 5" xfId="45717"/>
    <cellStyle name="Normal 3 3 2 11 6" xfId="45718"/>
    <cellStyle name="Normal 3 3 2 11 7" xfId="45719"/>
    <cellStyle name="Normal 3 3 2 11 8" xfId="45720"/>
    <cellStyle name="Normal 3 3 2 11 9" xfId="45721"/>
    <cellStyle name="Normal 3 3 2 12" xfId="45722"/>
    <cellStyle name="Normal 3 3 2 12 10" xfId="45723"/>
    <cellStyle name="Normal 3 3 2 12 11" xfId="45724"/>
    <cellStyle name="Normal 3 3 2 12 12" xfId="45725"/>
    <cellStyle name="Normal 3 3 2 12 13" xfId="45726"/>
    <cellStyle name="Normal 3 3 2 12 14" xfId="45727"/>
    <cellStyle name="Normal 3 3 2 12 15" xfId="45728"/>
    <cellStyle name="Normal 3 3 2 12 16" xfId="45729"/>
    <cellStyle name="Normal 3 3 2 12 17" xfId="45730"/>
    <cellStyle name="Normal 3 3 2 12 18" xfId="45731"/>
    <cellStyle name="Normal 3 3 2 12 19" xfId="45732"/>
    <cellStyle name="Normal 3 3 2 12 2" xfId="45733"/>
    <cellStyle name="Normal 3 3 2 12 20" xfId="45734"/>
    <cellStyle name="Normal 3 3 2 12 21" xfId="45735"/>
    <cellStyle name="Normal 3 3 2 12 22" xfId="45736"/>
    <cellStyle name="Normal 3 3 2 12 3" xfId="45737"/>
    <cellStyle name="Normal 3 3 2 12 4" xfId="45738"/>
    <cellStyle name="Normal 3 3 2 12 5" xfId="45739"/>
    <cellStyle name="Normal 3 3 2 12 6" xfId="45740"/>
    <cellStyle name="Normal 3 3 2 12 7" xfId="45741"/>
    <cellStyle name="Normal 3 3 2 12 8" xfId="45742"/>
    <cellStyle name="Normal 3 3 2 12 9" xfId="45743"/>
    <cellStyle name="Normal 3 3 2 13" xfId="45744"/>
    <cellStyle name="Normal 3 3 2 13 10" xfId="45745"/>
    <cellStyle name="Normal 3 3 2 13 11" xfId="45746"/>
    <cellStyle name="Normal 3 3 2 13 12" xfId="45747"/>
    <cellStyle name="Normal 3 3 2 13 13" xfId="45748"/>
    <cellStyle name="Normal 3 3 2 13 14" xfId="45749"/>
    <cellStyle name="Normal 3 3 2 13 15" xfId="45750"/>
    <cellStyle name="Normal 3 3 2 13 16" xfId="45751"/>
    <cellStyle name="Normal 3 3 2 13 17" xfId="45752"/>
    <cellStyle name="Normal 3 3 2 13 18" xfId="45753"/>
    <cellStyle name="Normal 3 3 2 13 19" xfId="45754"/>
    <cellStyle name="Normal 3 3 2 13 2" xfId="45755"/>
    <cellStyle name="Normal 3 3 2 13 20" xfId="45756"/>
    <cellStyle name="Normal 3 3 2 13 21" xfId="45757"/>
    <cellStyle name="Normal 3 3 2 13 22" xfId="45758"/>
    <cellStyle name="Normal 3 3 2 13 3" xfId="45759"/>
    <cellStyle name="Normal 3 3 2 13 4" xfId="45760"/>
    <cellStyle name="Normal 3 3 2 13 5" xfId="45761"/>
    <cellStyle name="Normal 3 3 2 13 6" xfId="45762"/>
    <cellStyle name="Normal 3 3 2 13 7" xfId="45763"/>
    <cellStyle name="Normal 3 3 2 13 8" xfId="45764"/>
    <cellStyle name="Normal 3 3 2 13 9" xfId="45765"/>
    <cellStyle name="Normal 3 3 2 14" xfId="45766"/>
    <cellStyle name="Normal 3 3 2 14 10" xfId="45767"/>
    <cellStyle name="Normal 3 3 2 14 11" xfId="45768"/>
    <cellStyle name="Normal 3 3 2 14 12" xfId="45769"/>
    <cellStyle name="Normal 3 3 2 14 13" xfId="45770"/>
    <cellStyle name="Normal 3 3 2 14 14" xfId="45771"/>
    <cellStyle name="Normal 3 3 2 14 15" xfId="45772"/>
    <cellStyle name="Normal 3 3 2 14 16" xfId="45773"/>
    <cellStyle name="Normal 3 3 2 14 17" xfId="45774"/>
    <cellStyle name="Normal 3 3 2 14 18" xfId="45775"/>
    <cellStyle name="Normal 3 3 2 14 19" xfId="45776"/>
    <cellStyle name="Normal 3 3 2 14 2" xfId="45777"/>
    <cellStyle name="Normal 3 3 2 14 20" xfId="45778"/>
    <cellStyle name="Normal 3 3 2 14 21" xfId="45779"/>
    <cellStyle name="Normal 3 3 2 14 22" xfId="45780"/>
    <cellStyle name="Normal 3 3 2 14 3" xfId="45781"/>
    <cellStyle name="Normal 3 3 2 14 4" xfId="45782"/>
    <cellStyle name="Normal 3 3 2 14 5" xfId="45783"/>
    <cellStyle name="Normal 3 3 2 14 6" xfId="45784"/>
    <cellStyle name="Normal 3 3 2 14 7" xfId="45785"/>
    <cellStyle name="Normal 3 3 2 14 8" xfId="45786"/>
    <cellStyle name="Normal 3 3 2 14 9" xfId="45787"/>
    <cellStyle name="Normal 3 3 2 15" xfId="45788"/>
    <cellStyle name="Normal 3 3 2 15 10" xfId="45789"/>
    <cellStyle name="Normal 3 3 2 15 11" xfId="45790"/>
    <cellStyle name="Normal 3 3 2 15 12" xfId="45791"/>
    <cellStyle name="Normal 3 3 2 15 13" xfId="45792"/>
    <cellStyle name="Normal 3 3 2 15 14" xfId="45793"/>
    <cellStyle name="Normal 3 3 2 15 15" xfId="45794"/>
    <cellStyle name="Normal 3 3 2 15 16" xfId="45795"/>
    <cellStyle name="Normal 3 3 2 15 17" xfId="45796"/>
    <cellStyle name="Normal 3 3 2 15 18" xfId="45797"/>
    <cellStyle name="Normal 3 3 2 15 19" xfId="45798"/>
    <cellStyle name="Normal 3 3 2 15 2" xfId="45799"/>
    <cellStyle name="Normal 3 3 2 15 20" xfId="45800"/>
    <cellStyle name="Normal 3 3 2 15 21" xfId="45801"/>
    <cellStyle name="Normal 3 3 2 15 22" xfId="45802"/>
    <cellStyle name="Normal 3 3 2 15 3" xfId="45803"/>
    <cellStyle name="Normal 3 3 2 15 4" xfId="45804"/>
    <cellStyle name="Normal 3 3 2 15 5" xfId="45805"/>
    <cellStyle name="Normal 3 3 2 15 6" xfId="45806"/>
    <cellStyle name="Normal 3 3 2 15 7" xfId="45807"/>
    <cellStyle name="Normal 3 3 2 15 8" xfId="45808"/>
    <cellStyle name="Normal 3 3 2 15 9" xfId="45809"/>
    <cellStyle name="Normal 3 3 2 16" xfId="45810"/>
    <cellStyle name="Normal 3 3 2 16 10" xfId="45811"/>
    <cellStyle name="Normal 3 3 2 16 11" xfId="45812"/>
    <cellStyle name="Normal 3 3 2 16 12" xfId="45813"/>
    <cellStyle name="Normal 3 3 2 16 13" xfId="45814"/>
    <cellStyle name="Normal 3 3 2 16 14" xfId="45815"/>
    <cellStyle name="Normal 3 3 2 16 15" xfId="45816"/>
    <cellStyle name="Normal 3 3 2 16 16" xfId="45817"/>
    <cellStyle name="Normal 3 3 2 16 17" xfId="45818"/>
    <cellStyle name="Normal 3 3 2 16 18" xfId="45819"/>
    <cellStyle name="Normal 3 3 2 16 19" xfId="45820"/>
    <cellStyle name="Normal 3 3 2 16 2" xfId="45821"/>
    <cellStyle name="Normal 3 3 2 16 20" xfId="45822"/>
    <cellStyle name="Normal 3 3 2 16 21" xfId="45823"/>
    <cellStyle name="Normal 3 3 2 16 22" xfId="45824"/>
    <cellStyle name="Normal 3 3 2 16 3" xfId="45825"/>
    <cellStyle name="Normal 3 3 2 16 4" xfId="45826"/>
    <cellStyle name="Normal 3 3 2 16 5" xfId="45827"/>
    <cellStyle name="Normal 3 3 2 16 6" xfId="45828"/>
    <cellStyle name="Normal 3 3 2 16 7" xfId="45829"/>
    <cellStyle name="Normal 3 3 2 16 8" xfId="45830"/>
    <cellStyle name="Normal 3 3 2 16 9" xfId="45831"/>
    <cellStyle name="Normal 3 3 2 17" xfId="45832"/>
    <cellStyle name="Normal 3 3 2 17 10" xfId="45833"/>
    <cellStyle name="Normal 3 3 2 17 11" xfId="45834"/>
    <cellStyle name="Normal 3 3 2 17 12" xfId="45835"/>
    <cellStyle name="Normal 3 3 2 17 13" xfId="45836"/>
    <cellStyle name="Normal 3 3 2 17 14" xfId="45837"/>
    <cellStyle name="Normal 3 3 2 17 15" xfId="45838"/>
    <cellStyle name="Normal 3 3 2 17 16" xfId="45839"/>
    <cellStyle name="Normal 3 3 2 17 17" xfId="45840"/>
    <cellStyle name="Normal 3 3 2 17 18" xfId="45841"/>
    <cellStyle name="Normal 3 3 2 17 19" xfId="45842"/>
    <cellStyle name="Normal 3 3 2 17 2" xfId="45843"/>
    <cellStyle name="Normal 3 3 2 17 20" xfId="45844"/>
    <cellStyle name="Normal 3 3 2 17 21" xfId="45845"/>
    <cellStyle name="Normal 3 3 2 17 22" xfId="45846"/>
    <cellStyle name="Normal 3 3 2 17 3" xfId="45847"/>
    <cellStyle name="Normal 3 3 2 17 4" xfId="45848"/>
    <cellStyle name="Normal 3 3 2 17 5" xfId="45849"/>
    <cellStyle name="Normal 3 3 2 17 6" xfId="45850"/>
    <cellStyle name="Normal 3 3 2 17 7" xfId="45851"/>
    <cellStyle name="Normal 3 3 2 17 8" xfId="45852"/>
    <cellStyle name="Normal 3 3 2 17 9" xfId="45853"/>
    <cellStyle name="Normal 3 3 2 18" xfId="45854"/>
    <cellStyle name="Normal 3 3 2 18 10" xfId="45855"/>
    <cellStyle name="Normal 3 3 2 18 11" xfId="45856"/>
    <cellStyle name="Normal 3 3 2 18 12" xfId="45857"/>
    <cellStyle name="Normal 3 3 2 18 13" xfId="45858"/>
    <cellStyle name="Normal 3 3 2 18 14" xfId="45859"/>
    <cellStyle name="Normal 3 3 2 18 15" xfId="45860"/>
    <cellStyle name="Normal 3 3 2 18 16" xfId="45861"/>
    <cellStyle name="Normal 3 3 2 18 17" xfId="45862"/>
    <cellStyle name="Normal 3 3 2 18 18" xfId="45863"/>
    <cellStyle name="Normal 3 3 2 18 19" xfId="45864"/>
    <cellStyle name="Normal 3 3 2 18 2" xfId="45865"/>
    <cellStyle name="Normal 3 3 2 18 20" xfId="45866"/>
    <cellStyle name="Normal 3 3 2 18 21" xfId="45867"/>
    <cellStyle name="Normal 3 3 2 18 22" xfId="45868"/>
    <cellStyle name="Normal 3 3 2 18 3" xfId="45869"/>
    <cellStyle name="Normal 3 3 2 18 4" xfId="45870"/>
    <cellStyle name="Normal 3 3 2 18 5" xfId="45871"/>
    <cellStyle name="Normal 3 3 2 18 6" xfId="45872"/>
    <cellStyle name="Normal 3 3 2 18 7" xfId="45873"/>
    <cellStyle name="Normal 3 3 2 18 8" xfId="45874"/>
    <cellStyle name="Normal 3 3 2 18 9" xfId="45875"/>
    <cellStyle name="Normal 3 3 2 19" xfId="45876"/>
    <cellStyle name="Normal 3 3 2 19 10" xfId="45877"/>
    <cellStyle name="Normal 3 3 2 19 11" xfId="45878"/>
    <cellStyle name="Normal 3 3 2 19 12" xfId="45879"/>
    <cellStyle name="Normal 3 3 2 19 13" xfId="45880"/>
    <cellStyle name="Normal 3 3 2 19 14" xfId="45881"/>
    <cellStyle name="Normal 3 3 2 19 15" xfId="45882"/>
    <cellStyle name="Normal 3 3 2 19 16" xfId="45883"/>
    <cellStyle name="Normal 3 3 2 19 17" xfId="45884"/>
    <cellStyle name="Normal 3 3 2 19 18" xfId="45885"/>
    <cellStyle name="Normal 3 3 2 19 19" xfId="45886"/>
    <cellStyle name="Normal 3 3 2 19 2" xfId="45887"/>
    <cellStyle name="Normal 3 3 2 19 20" xfId="45888"/>
    <cellStyle name="Normal 3 3 2 19 21" xfId="45889"/>
    <cellStyle name="Normal 3 3 2 19 22" xfId="45890"/>
    <cellStyle name="Normal 3 3 2 19 3" xfId="45891"/>
    <cellStyle name="Normal 3 3 2 19 4" xfId="45892"/>
    <cellStyle name="Normal 3 3 2 19 5" xfId="45893"/>
    <cellStyle name="Normal 3 3 2 19 6" xfId="45894"/>
    <cellStyle name="Normal 3 3 2 19 7" xfId="45895"/>
    <cellStyle name="Normal 3 3 2 19 8" xfId="45896"/>
    <cellStyle name="Normal 3 3 2 19 9" xfId="45897"/>
    <cellStyle name="Normal 3 3 2 2" xfId="45898"/>
    <cellStyle name="Normal 3 3 2 2 10" xfId="45899"/>
    <cellStyle name="Normal 3 3 2 2 11" xfId="45900"/>
    <cellStyle name="Normal 3 3 2 2 12" xfId="45901"/>
    <cellStyle name="Normal 3 3 2 2 13" xfId="45902"/>
    <cellStyle name="Normal 3 3 2 2 14" xfId="45903"/>
    <cellStyle name="Normal 3 3 2 2 15" xfId="45904"/>
    <cellStyle name="Normal 3 3 2 2 16" xfId="45905"/>
    <cellStyle name="Normal 3 3 2 2 17" xfId="45906"/>
    <cellStyle name="Normal 3 3 2 2 18" xfId="45907"/>
    <cellStyle name="Normal 3 3 2 2 19" xfId="45908"/>
    <cellStyle name="Normal 3 3 2 2 2" xfId="45909"/>
    <cellStyle name="Normal 3 3 2 2 2 10" xfId="45910"/>
    <cellStyle name="Normal 3 3 2 2 2 10 10" xfId="45911"/>
    <cellStyle name="Normal 3 3 2 2 2 10 11" xfId="45912"/>
    <cellStyle name="Normal 3 3 2 2 2 10 12" xfId="45913"/>
    <cellStyle name="Normal 3 3 2 2 2 10 13" xfId="45914"/>
    <cellStyle name="Normal 3 3 2 2 2 10 14" xfId="45915"/>
    <cellStyle name="Normal 3 3 2 2 2 10 15" xfId="45916"/>
    <cellStyle name="Normal 3 3 2 2 2 10 16" xfId="45917"/>
    <cellStyle name="Normal 3 3 2 2 2 10 17" xfId="45918"/>
    <cellStyle name="Normal 3 3 2 2 2 10 18" xfId="45919"/>
    <cellStyle name="Normal 3 3 2 2 2 10 19" xfId="45920"/>
    <cellStyle name="Normal 3 3 2 2 2 10 2" xfId="45921"/>
    <cellStyle name="Normal 3 3 2 2 2 10 20" xfId="45922"/>
    <cellStyle name="Normal 3 3 2 2 2 10 21" xfId="45923"/>
    <cellStyle name="Normal 3 3 2 2 2 10 22" xfId="45924"/>
    <cellStyle name="Normal 3 3 2 2 2 10 3" xfId="45925"/>
    <cellStyle name="Normal 3 3 2 2 2 10 4" xfId="45926"/>
    <cellStyle name="Normal 3 3 2 2 2 10 5" xfId="45927"/>
    <cellStyle name="Normal 3 3 2 2 2 10 6" xfId="45928"/>
    <cellStyle name="Normal 3 3 2 2 2 10 7" xfId="45929"/>
    <cellStyle name="Normal 3 3 2 2 2 10 8" xfId="45930"/>
    <cellStyle name="Normal 3 3 2 2 2 10 9" xfId="45931"/>
    <cellStyle name="Normal 3 3 2 2 2 11" xfId="45932"/>
    <cellStyle name="Normal 3 3 2 2 2 11 10" xfId="45933"/>
    <cellStyle name="Normal 3 3 2 2 2 11 11" xfId="45934"/>
    <cellStyle name="Normal 3 3 2 2 2 11 12" xfId="45935"/>
    <cellStyle name="Normal 3 3 2 2 2 11 13" xfId="45936"/>
    <cellStyle name="Normal 3 3 2 2 2 11 14" xfId="45937"/>
    <cellStyle name="Normal 3 3 2 2 2 11 15" xfId="45938"/>
    <cellStyle name="Normal 3 3 2 2 2 11 16" xfId="45939"/>
    <cellStyle name="Normal 3 3 2 2 2 11 17" xfId="45940"/>
    <cellStyle name="Normal 3 3 2 2 2 11 18" xfId="45941"/>
    <cellStyle name="Normal 3 3 2 2 2 11 19" xfId="45942"/>
    <cellStyle name="Normal 3 3 2 2 2 11 2" xfId="45943"/>
    <cellStyle name="Normal 3 3 2 2 2 11 20" xfId="45944"/>
    <cellStyle name="Normal 3 3 2 2 2 11 21" xfId="45945"/>
    <cellStyle name="Normal 3 3 2 2 2 11 22" xfId="45946"/>
    <cellStyle name="Normal 3 3 2 2 2 11 3" xfId="45947"/>
    <cellStyle name="Normal 3 3 2 2 2 11 4" xfId="45948"/>
    <cellStyle name="Normal 3 3 2 2 2 11 5" xfId="45949"/>
    <cellStyle name="Normal 3 3 2 2 2 11 6" xfId="45950"/>
    <cellStyle name="Normal 3 3 2 2 2 11 7" xfId="45951"/>
    <cellStyle name="Normal 3 3 2 2 2 11 8" xfId="45952"/>
    <cellStyle name="Normal 3 3 2 2 2 11 9" xfId="45953"/>
    <cellStyle name="Normal 3 3 2 2 2 12" xfId="45954"/>
    <cellStyle name="Normal 3 3 2 2 2 12 10" xfId="45955"/>
    <cellStyle name="Normal 3 3 2 2 2 12 11" xfId="45956"/>
    <cellStyle name="Normal 3 3 2 2 2 12 12" xfId="45957"/>
    <cellStyle name="Normal 3 3 2 2 2 12 13" xfId="45958"/>
    <cellStyle name="Normal 3 3 2 2 2 12 14" xfId="45959"/>
    <cellStyle name="Normal 3 3 2 2 2 12 15" xfId="45960"/>
    <cellStyle name="Normal 3 3 2 2 2 12 16" xfId="45961"/>
    <cellStyle name="Normal 3 3 2 2 2 12 17" xfId="45962"/>
    <cellStyle name="Normal 3 3 2 2 2 12 18" xfId="45963"/>
    <cellStyle name="Normal 3 3 2 2 2 12 19" xfId="45964"/>
    <cellStyle name="Normal 3 3 2 2 2 12 2" xfId="45965"/>
    <cellStyle name="Normal 3 3 2 2 2 12 20" xfId="45966"/>
    <cellStyle name="Normal 3 3 2 2 2 12 21" xfId="45967"/>
    <cellStyle name="Normal 3 3 2 2 2 12 22" xfId="45968"/>
    <cellStyle name="Normal 3 3 2 2 2 12 3" xfId="45969"/>
    <cellStyle name="Normal 3 3 2 2 2 12 4" xfId="45970"/>
    <cellStyle name="Normal 3 3 2 2 2 12 5" xfId="45971"/>
    <cellStyle name="Normal 3 3 2 2 2 12 6" xfId="45972"/>
    <cellStyle name="Normal 3 3 2 2 2 12 7" xfId="45973"/>
    <cellStyle name="Normal 3 3 2 2 2 12 8" xfId="45974"/>
    <cellStyle name="Normal 3 3 2 2 2 12 9" xfId="45975"/>
    <cellStyle name="Normal 3 3 2 2 2 13" xfId="45976"/>
    <cellStyle name="Normal 3 3 2 2 2 13 10" xfId="45977"/>
    <cellStyle name="Normal 3 3 2 2 2 13 11" xfId="45978"/>
    <cellStyle name="Normal 3 3 2 2 2 13 12" xfId="45979"/>
    <cellStyle name="Normal 3 3 2 2 2 13 13" xfId="45980"/>
    <cellStyle name="Normal 3 3 2 2 2 13 14" xfId="45981"/>
    <cellStyle name="Normal 3 3 2 2 2 13 15" xfId="45982"/>
    <cellStyle name="Normal 3 3 2 2 2 13 16" xfId="45983"/>
    <cellStyle name="Normal 3 3 2 2 2 13 17" xfId="45984"/>
    <cellStyle name="Normal 3 3 2 2 2 13 18" xfId="45985"/>
    <cellStyle name="Normal 3 3 2 2 2 13 19" xfId="45986"/>
    <cellStyle name="Normal 3 3 2 2 2 13 2" xfId="45987"/>
    <cellStyle name="Normal 3 3 2 2 2 13 20" xfId="45988"/>
    <cellStyle name="Normal 3 3 2 2 2 13 21" xfId="45989"/>
    <cellStyle name="Normal 3 3 2 2 2 13 22" xfId="45990"/>
    <cellStyle name="Normal 3 3 2 2 2 13 3" xfId="45991"/>
    <cellStyle name="Normal 3 3 2 2 2 13 4" xfId="45992"/>
    <cellStyle name="Normal 3 3 2 2 2 13 5" xfId="45993"/>
    <cellStyle name="Normal 3 3 2 2 2 13 6" xfId="45994"/>
    <cellStyle name="Normal 3 3 2 2 2 13 7" xfId="45995"/>
    <cellStyle name="Normal 3 3 2 2 2 13 8" xfId="45996"/>
    <cellStyle name="Normal 3 3 2 2 2 13 9" xfId="45997"/>
    <cellStyle name="Normal 3 3 2 2 2 14" xfId="45998"/>
    <cellStyle name="Normal 3 3 2 2 2 14 10" xfId="45999"/>
    <cellStyle name="Normal 3 3 2 2 2 14 11" xfId="46000"/>
    <cellStyle name="Normal 3 3 2 2 2 14 12" xfId="46001"/>
    <cellStyle name="Normal 3 3 2 2 2 14 13" xfId="46002"/>
    <cellStyle name="Normal 3 3 2 2 2 14 14" xfId="46003"/>
    <cellStyle name="Normal 3 3 2 2 2 14 15" xfId="46004"/>
    <cellStyle name="Normal 3 3 2 2 2 14 16" xfId="46005"/>
    <cellStyle name="Normal 3 3 2 2 2 14 17" xfId="46006"/>
    <cellStyle name="Normal 3 3 2 2 2 14 18" xfId="46007"/>
    <cellStyle name="Normal 3 3 2 2 2 14 19" xfId="46008"/>
    <cellStyle name="Normal 3 3 2 2 2 14 2" xfId="46009"/>
    <cellStyle name="Normal 3 3 2 2 2 14 20" xfId="46010"/>
    <cellStyle name="Normal 3 3 2 2 2 14 21" xfId="46011"/>
    <cellStyle name="Normal 3 3 2 2 2 14 22" xfId="46012"/>
    <cellStyle name="Normal 3 3 2 2 2 14 3" xfId="46013"/>
    <cellStyle name="Normal 3 3 2 2 2 14 4" xfId="46014"/>
    <cellStyle name="Normal 3 3 2 2 2 14 5" xfId="46015"/>
    <cellStyle name="Normal 3 3 2 2 2 14 6" xfId="46016"/>
    <cellStyle name="Normal 3 3 2 2 2 14 7" xfId="46017"/>
    <cellStyle name="Normal 3 3 2 2 2 14 8" xfId="46018"/>
    <cellStyle name="Normal 3 3 2 2 2 14 9" xfId="46019"/>
    <cellStyle name="Normal 3 3 2 2 2 15" xfId="46020"/>
    <cellStyle name="Normal 3 3 2 2 2 15 10" xfId="46021"/>
    <cellStyle name="Normal 3 3 2 2 2 15 11" xfId="46022"/>
    <cellStyle name="Normal 3 3 2 2 2 15 12" xfId="46023"/>
    <cellStyle name="Normal 3 3 2 2 2 15 13" xfId="46024"/>
    <cellStyle name="Normal 3 3 2 2 2 15 14" xfId="46025"/>
    <cellStyle name="Normal 3 3 2 2 2 15 15" xfId="46026"/>
    <cellStyle name="Normal 3 3 2 2 2 15 16" xfId="46027"/>
    <cellStyle name="Normal 3 3 2 2 2 15 17" xfId="46028"/>
    <cellStyle name="Normal 3 3 2 2 2 15 18" xfId="46029"/>
    <cellStyle name="Normal 3 3 2 2 2 15 19" xfId="46030"/>
    <cellStyle name="Normal 3 3 2 2 2 15 2" xfId="46031"/>
    <cellStyle name="Normal 3 3 2 2 2 15 20" xfId="46032"/>
    <cellStyle name="Normal 3 3 2 2 2 15 21" xfId="46033"/>
    <cellStyle name="Normal 3 3 2 2 2 15 22" xfId="46034"/>
    <cellStyle name="Normal 3 3 2 2 2 15 3" xfId="46035"/>
    <cellStyle name="Normal 3 3 2 2 2 15 4" xfId="46036"/>
    <cellStyle name="Normal 3 3 2 2 2 15 5" xfId="46037"/>
    <cellStyle name="Normal 3 3 2 2 2 15 6" xfId="46038"/>
    <cellStyle name="Normal 3 3 2 2 2 15 7" xfId="46039"/>
    <cellStyle name="Normal 3 3 2 2 2 15 8" xfId="46040"/>
    <cellStyle name="Normal 3 3 2 2 2 15 9" xfId="46041"/>
    <cellStyle name="Normal 3 3 2 2 2 16" xfId="46042"/>
    <cellStyle name="Normal 3 3 2 2 2 16 10" xfId="46043"/>
    <cellStyle name="Normal 3 3 2 2 2 16 11" xfId="46044"/>
    <cellStyle name="Normal 3 3 2 2 2 16 12" xfId="46045"/>
    <cellStyle name="Normal 3 3 2 2 2 16 13" xfId="46046"/>
    <cellStyle name="Normal 3 3 2 2 2 16 14" xfId="46047"/>
    <cellStyle name="Normal 3 3 2 2 2 16 15" xfId="46048"/>
    <cellStyle name="Normal 3 3 2 2 2 16 16" xfId="46049"/>
    <cellStyle name="Normal 3 3 2 2 2 16 17" xfId="46050"/>
    <cellStyle name="Normal 3 3 2 2 2 16 18" xfId="46051"/>
    <cellStyle name="Normal 3 3 2 2 2 16 19" xfId="46052"/>
    <cellStyle name="Normal 3 3 2 2 2 16 2" xfId="46053"/>
    <cellStyle name="Normal 3 3 2 2 2 16 20" xfId="46054"/>
    <cellStyle name="Normal 3 3 2 2 2 16 21" xfId="46055"/>
    <cellStyle name="Normal 3 3 2 2 2 16 22" xfId="46056"/>
    <cellStyle name="Normal 3 3 2 2 2 16 3" xfId="46057"/>
    <cellStyle name="Normal 3 3 2 2 2 16 4" xfId="46058"/>
    <cellStyle name="Normal 3 3 2 2 2 16 5" xfId="46059"/>
    <cellStyle name="Normal 3 3 2 2 2 16 6" xfId="46060"/>
    <cellStyle name="Normal 3 3 2 2 2 16 7" xfId="46061"/>
    <cellStyle name="Normal 3 3 2 2 2 16 8" xfId="46062"/>
    <cellStyle name="Normal 3 3 2 2 2 16 9" xfId="46063"/>
    <cellStyle name="Normal 3 3 2 2 2 17" xfId="46064"/>
    <cellStyle name="Normal 3 3 2 2 2 17 10" xfId="46065"/>
    <cellStyle name="Normal 3 3 2 2 2 17 11" xfId="46066"/>
    <cellStyle name="Normal 3 3 2 2 2 17 12" xfId="46067"/>
    <cellStyle name="Normal 3 3 2 2 2 17 13" xfId="46068"/>
    <cellStyle name="Normal 3 3 2 2 2 17 14" xfId="46069"/>
    <cellStyle name="Normal 3 3 2 2 2 17 15" xfId="46070"/>
    <cellStyle name="Normal 3 3 2 2 2 17 16" xfId="46071"/>
    <cellStyle name="Normal 3 3 2 2 2 17 17" xfId="46072"/>
    <cellStyle name="Normal 3 3 2 2 2 17 18" xfId="46073"/>
    <cellStyle name="Normal 3 3 2 2 2 17 19" xfId="46074"/>
    <cellStyle name="Normal 3 3 2 2 2 17 2" xfId="46075"/>
    <cellStyle name="Normal 3 3 2 2 2 17 20" xfId="46076"/>
    <cellStyle name="Normal 3 3 2 2 2 17 21" xfId="46077"/>
    <cellStyle name="Normal 3 3 2 2 2 17 22" xfId="46078"/>
    <cellStyle name="Normal 3 3 2 2 2 17 3" xfId="46079"/>
    <cellStyle name="Normal 3 3 2 2 2 17 4" xfId="46080"/>
    <cellStyle name="Normal 3 3 2 2 2 17 5" xfId="46081"/>
    <cellStyle name="Normal 3 3 2 2 2 17 6" xfId="46082"/>
    <cellStyle name="Normal 3 3 2 2 2 17 7" xfId="46083"/>
    <cellStyle name="Normal 3 3 2 2 2 17 8" xfId="46084"/>
    <cellStyle name="Normal 3 3 2 2 2 17 9" xfId="46085"/>
    <cellStyle name="Normal 3 3 2 2 2 18" xfId="46086"/>
    <cellStyle name="Normal 3 3 2 2 2 18 10" xfId="46087"/>
    <cellStyle name="Normal 3 3 2 2 2 18 11" xfId="46088"/>
    <cellStyle name="Normal 3 3 2 2 2 18 12" xfId="46089"/>
    <cellStyle name="Normal 3 3 2 2 2 18 13" xfId="46090"/>
    <cellStyle name="Normal 3 3 2 2 2 18 14" xfId="46091"/>
    <cellStyle name="Normal 3 3 2 2 2 18 15" xfId="46092"/>
    <cellStyle name="Normal 3 3 2 2 2 18 16" xfId="46093"/>
    <cellStyle name="Normal 3 3 2 2 2 18 17" xfId="46094"/>
    <cellStyle name="Normal 3 3 2 2 2 18 18" xfId="46095"/>
    <cellStyle name="Normal 3 3 2 2 2 18 19" xfId="46096"/>
    <cellStyle name="Normal 3 3 2 2 2 18 2" xfId="46097"/>
    <cellStyle name="Normal 3 3 2 2 2 18 20" xfId="46098"/>
    <cellStyle name="Normal 3 3 2 2 2 18 21" xfId="46099"/>
    <cellStyle name="Normal 3 3 2 2 2 18 22" xfId="46100"/>
    <cellStyle name="Normal 3 3 2 2 2 18 3" xfId="46101"/>
    <cellStyle name="Normal 3 3 2 2 2 18 4" xfId="46102"/>
    <cellStyle name="Normal 3 3 2 2 2 18 5" xfId="46103"/>
    <cellStyle name="Normal 3 3 2 2 2 18 6" xfId="46104"/>
    <cellStyle name="Normal 3 3 2 2 2 18 7" xfId="46105"/>
    <cellStyle name="Normal 3 3 2 2 2 18 8" xfId="46106"/>
    <cellStyle name="Normal 3 3 2 2 2 18 9" xfId="46107"/>
    <cellStyle name="Normal 3 3 2 2 2 19" xfId="46108"/>
    <cellStyle name="Normal 3 3 2 2 2 19 10" xfId="46109"/>
    <cellStyle name="Normal 3 3 2 2 2 19 11" xfId="46110"/>
    <cellStyle name="Normal 3 3 2 2 2 19 12" xfId="46111"/>
    <cellStyle name="Normal 3 3 2 2 2 19 13" xfId="46112"/>
    <cellStyle name="Normal 3 3 2 2 2 19 14" xfId="46113"/>
    <cellStyle name="Normal 3 3 2 2 2 19 15" xfId="46114"/>
    <cellStyle name="Normal 3 3 2 2 2 19 16" xfId="46115"/>
    <cellStyle name="Normal 3 3 2 2 2 19 17" xfId="46116"/>
    <cellStyle name="Normal 3 3 2 2 2 19 18" xfId="46117"/>
    <cellStyle name="Normal 3 3 2 2 2 19 19" xfId="46118"/>
    <cellStyle name="Normal 3 3 2 2 2 19 2" xfId="46119"/>
    <cellStyle name="Normal 3 3 2 2 2 19 20" xfId="46120"/>
    <cellStyle name="Normal 3 3 2 2 2 19 21" xfId="46121"/>
    <cellStyle name="Normal 3 3 2 2 2 19 22" xfId="46122"/>
    <cellStyle name="Normal 3 3 2 2 2 19 3" xfId="46123"/>
    <cellStyle name="Normal 3 3 2 2 2 19 4" xfId="46124"/>
    <cellStyle name="Normal 3 3 2 2 2 19 5" xfId="46125"/>
    <cellStyle name="Normal 3 3 2 2 2 19 6" xfId="46126"/>
    <cellStyle name="Normal 3 3 2 2 2 19 7" xfId="46127"/>
    <cellStyle name="Normal 3 3 2 2 2 19 8" xfId="46128"/>
    <cellStyle name="Normal 3 3 2 2 2 19 9" xfId="46129"/>
    <cellStyle name="Normal 3 3 2 2 2 2" xfId="46130"/>
    <cellStyle name="Normal 3 3 2 2 2 2 10" xfId="46131"/>
    <cellStyle name="Normal 3 3 2 2 2 2 11" xfId="46132"/>
    <cellStyle name="Normal 3 3 2 2 2 2 12" xfId="46133"/>
    <cellStyle name="Normal 3 3 2 2 2 2 13" xfId="46134"/>
    <cellStyle name="Normal 3 3 2 2 2 2 14" xfId="46135"/>
    <cellStyle name="Normal 3 3 2 2 2 2 15" xfId="46136"/>
    <cellStyle name="Normal 3 3 2 2 2 2 16" xfId="46137"/>
    <cellStyle name="Normal 3 3 2 2 2 2 17" xfId="46138"/>
    <cellStyle name="Normal 3 3 2 2 2 2 18" xfId="46139"/>
    <cellStyle name="Normal 3 3 2 2 2 2 19" xfId="46140"/>
    <cellStyle name="Normal 3 3 2 2 2 2 2" xfId="46141"/>
    <cellStyle name="Normal 3 3 2 2 2 2 2 10" xfId="46142"/>
    <cellStyle name="Normal 3 3 2 2 2 2 2 10 10" xfId="46143"/>
    <cellStyle name="Normal 3 3 2 2 2 2 2 10 11" xfId="46144"/>
    <cellStyle name="Normal 3 3 2 2 2 2 2 10 12" xfId="46145"/>
    <cellStyle name="Normal 3 3 2 2 2 2 2 10 13" xfId="46146"/>
    <cellStyle name="Normal 3 3 2 2 2 2 2 10 14" xfId="46147"/>
    <cellStyle name="Normal 3 3 2 2 2 2 2 10 15" xfId="46148"/>
    <cellStyle name="Normal 3 3 2 2 2 2 2 10 16" xfId="46149"/>
    <cellStyle name="Normal 3 3 2 2 2 2 2 10 17" xfId="46150"/>
    <cellStyle name="Normal 3 3 2 2 2 2 2 10 18" xfId="46151"/>
    <cellStyle name="Normal 3 3 2 2 2 2 2 10 19" xfId="46152"/>
    <cellStyle name="Normal 3 3 2 2 2 2 2 10 2" xfId="46153"/>
    <cellStyle name="Normal 3 3 2 2 2 2 2 10 20" xfId="46154"/>
    <cellStyle name="Normal 3 3 2 2 2 2 2 10 21" xfId="46155"/>
    <cellStyle name="Normal 3 3 2 2 2 2 2 10 22" xfId="46156"/>
    <cellStyle name="Normal 3 3 2 2 2 2 2 10 3" xfId="46157"/>
    <cellStyle name="Normal 3 3 2 2 2 2 2 10 4" xfId="46158"/>
    <cellStyle name="Normal 3 3 2 2 2 2 2 10 5" xfId="46159"/>
    <cellStyle name="Normal 3 3 2 2 2 2 2 10 6" xfId="46160"/>
    <cellStyle name="Normal 3 3 2 2 2 2 2 10 7" xfId="46161"/>
    <cellStyle name="Normal 3 3 2 2 2 2 2 10 8" xfId="46162"/>
    <cellStyle name="Normal 3 3 2 2 2 2 2 10 9" xfId="46163"/>
    <cellStyle name="Normal 3 3 2 2 2 2 2 11" xfId="46164"/>
    <cellStyle name="Normal 3 3 2 2 2 2 2 11 10" xfId="46165"/>
    <cellStyle name="Normal 3 3 2 2 2 2 2 11 11" xfId="46166"/>
    <cellStyle name="Normal 3 3 2 2 2 2 2 11 12" xfId="46167"/>
    <cellStyle name="Normal 3 3 2 2 2 2 2 11 13" xfId="46168"/>
    <cellStyle name="Normal 3 3 2 2 2 2 2 11 14" xfId="46169"/>
    <cellStyle name="Normal 3 3 2 2 2 2 2 11 15" xfId="46170"/>
    <cellStyle name="Normal 3 3 2 2 2 2 2 11 16" xfId="46171"/>
    <cellStyle name="Normal 3 3 2 2 2 2 2 11 17" xfId="46172"/>
    <cellStyle name="Normal 3 3 2 2 2 2 2 11 18" xfId="46173"/>
    <cellStyle name="Normal 3 3 2 2 2 2 2 11 19" xfId="46174"/>
    <cellStyle name="Normal 3 3 2 2 2 2 2 11 2" xfId="46175"/>
    <cellStyle name="Normal 3 3 2 2 2 2 2 11 20" xfId="46176"/>
    <cellStyle name="Normal 3 3 2 2 2 2 2 11 21" xfId="46177"/>
    <cellStyle name="Normal 3 3 2 2 2 2 2 11 22" xfId="46178"/>
    <cellStyle name="Normal 3 3 2 2 2 2 2 11 3" xfId="46179"/>
    <cellStyle name="Normal 3 3 2 2 2 2 2 11 4" xfId="46180"/>
    <cellStyle name="Normal 3 3 2 2 2 2 2 11 5" xfId="46181"/>
    <cellStyle name="Normal 3 3 2 2 2 2 2 11 6" xfId="46182"/>
    <cellStyle name="Normal 3 3 2 2 2 2 2 11 7" xfId="46183"/>
    <cellStyle name="Normal 3 3 2 2 2 2 2 11 8" xfId="46184"/>
    <cellStyle name="Normal 3 3 2 2 2 2 2 11 9" xfId="46185"/>
    <cellStyle name="Normal 3 3 2 2 2 2 2 12" xfId="46186"/>
    <cellStyle name="Normal 3 3 2 2 2 2 2 12 10" xfId="46187"/>
    <cellStyle name="Normal 3 3 2 2 2 2 2 12 11" xfId="46188"/>
    <cellStyle name="Normal 3 3 2 2 2 2 2 12 12" xfId="46189"/>
    <cellStyle name="Normal 3 3 2 2 2 2 2 12 13" xfId="46190"/>
    <cellStyle name="Normal 3 3 2 2 2 2 2 12 14" xfId="46191"/>
    <cellStyle name="Normal 3 3 2 2 2 2 2 12 15" xfId="46192"/>
    <cellStyle name="Normal 3 3 2 2 2 2 2 12 16" xfId="46193"/>
    <cellStyle name="Normal 3 3 2 2 2 2 2 12 17" xfId="46194"/>
    <cellStyle name="Normal 3 3 2 2 2 2 2 12 18" xfId="46195"/>
    <cellStyle name="Normal 3 3 2 2 2 2 2 12 19" xfId="46196"/>
    <cellStyle name="Normal 3 3 2 2 2 2 2 12 2" xfId="46197"/>
    <cellStyle name="Normal 3 3 2 2 2 2 2 12 20" xfId="46198"/>
    <cellStyle name="Normal 3 3 2 2 2 2 2 12 21" xfId="46199"/>
    <cellStyle name="Normal 3 3 2 2 2 2 2 12 22" xfId="46200"/>
    <cellStyle name="Normal 3 3 2 2 2 2 2 12 3" xfId="46201"/>
    <cellStyle name="Normal 3 3 2 2 2 2 2 12 4" xfId="46202"/>
    <cellStyle name="Normal 3 3 2 2 2 2 2 12 5" xfId="46203"/>
    <cellStyle name="Normal 3 3 2 2 2 2 2 12 6" xfId="46204"/>
    <cellStyle name="Normal 3 3 2 2 2 2 2 12 7" xfId="46205"/>
    <cellStyle name="Normal 3 3 2 2 2 2 2 12 8" xfId="46206"/>
    <cellStyle name="Normal 3 3 2 2 2 2 2 12 9" xfId="46207"/>
    <cellStyle name="Normal 3 3 2 2 2 2 2 13" xfId="46208"/>
    <cellStyle name="Normal 3 3 2 2 2 2 2 13 10" xfId="46209"/>
    <cellStyle name="Normal 3 3 2 2 2 2 2 13 11" xfId="46210"/>
    <cellStyle name="Normal 3 3 2 2 2 2 2 13 12" xfId="46211"/>
    <cellStyle name="Normal 3 3 2 2 2 2 2 13 13" xfId="46212"/>
    <cellStyle name="Normal 3 3 2 2 2 2 2 13 14" xfId="46213"/>
    <cellStyle name="Normal 3 3 2 2 2 2 2 13 15" xfId="46214"/>
    <cellStyle name="Normal 3 3 2 2 2 2 2 13 16" xfId="46215"/>
    <cellStyle name="Normal 3 3 2 2 2 2 2 13 17" xfId="46216"/>
    <cellStyle name="Normal 3 3 2 2 2 2 2 13 18" xfId="46217"/>
    <cellStyle name="Normal 3 3 2 2 2 2 2 13 19" xfId="46218"/>
    <cellStyle name="Normal 3 3 2 2 2 2 2 13 2" xfId="46219"/>
    <cellStyle name="Normal 3 3 2 2 2 2 2 13 20" xfId="46220"/>
    <cellStyle name="Normal 3 3 2 2 2 2 2 13 21" xfId="46221"/>
    <cellStyle name="Normal 3 3 2 2 2 2 2 13 22" xfId="46222"/>
    <cellStyle name="Normal 3 3 2 2 2 2 2 13 3" xfId="46223"/>
    <cellStyle name="Normal 3 3 2 2 2 2 2 13 4" xfId="46224"/>
    <cellStyle name="Normal 3 3 2 2 2 2 2 13 5" xfId="46225"/>
    <cellStyle name="Normal 3 3 2 2 2 2 2 13 6" xfId="46226"/>
    <cellStyle name="Normal 3 3 2 2 2 2 2 13 7" xfId="46227"/>
    <cellStyle name="Normal 3 3 2 2 2 2 2 13 8" xfId="46228"/>
    <cellStyle name="Normal 3 3 2 2 2 2 2 13 9" xfId="46229"/>
    <cellStyle name="Normal 3 3 2 2 2 2 2 14" xfId="46230"/>
    <cellStyle name="Normal 3 3 2 2 2 2 2 14 10" xfId="46231"/>
    <cellStyle name="Normal 3 3 2 2 2 2 2 14 11" xfId="46232"/>
    <cellStyle name="Normal 3 3 2 2 2 2 2 14 12" xfId="46233"/>
    <cellStyle name="Normal 3 3 2 2 2 2 2 14 13" xfId="46234"/>
    <cellStyle name="Normal 3 3 2 2 2 2 2 14 14" xfId="46235"/>
    <cellStyle name="Normal 3 3 2 2 2 2 2 14 15" xfId="46236"/>
    <cellStyle name="Normal 3 3 2 2 2 2 2 14 16" xfId="46237"/>
    <cellStyle name="Normal 3 3 2 2 2 2 2 14 17" xfId="46238"/>
    <cellStyle name="Normal 3 3 2 2 2 2 2 14 18" xfId="46239"/>
    <cellStyle name="Normal 3 3 2 2 2 2 2 14 19" xfId="46240"/>
    <cellStyle name="Normal 3 3 2 2 2 2 2 14 2" xfId="46241"/>
    <cellStyle name="Normal 3 3 2 2 2 2 2 14 20" xfId="46242"/>
    <cellStyle name="Normal 3 3 2 2 2 2 2 14 21" xfId="46243"/>
    <cellStyle name="Normal 3 3 2 2 2 2 2 14 22" xfId="46244"/>
    <cellStyle name="Normal 3 3 2 2 2 2 2 14 3" xfId="46245"/>
    <cellStyle name="Normal 3 3 2 2 2 2 2 14 4" xfId="46246"/>
    <cellStyle name="Normal 3 3 2 2 2 2 2 14 5" xfId="46247"/>
    <cellStyle name="Normal 3 3 2 2 2 2 2 14 6" xfId="46248"/>
    <cellStyle name="Normal 3 3 2 2 2 2 2 14 7" xfId="46249"/>
    <cellStyle name="Normal 3 3 2 2 2 2 2 14 8" xfId="46250"/>
    <cellStyle name="Normal 3 3 2 2 2 2 2 14 9" xfId="46251"/>
    <cellStyle name="Normal 3 3 2 2 2 2 2 15" xfId="46252"/>
    <cellStyle name="Normal 3 3 2 2 2 2 2 15 10" xfId="46253"/>
    <cellStyle name="Normal 3 3 2 2 2 2 2 15 11" xfId="46254"/>
    <cellStyle name="Normal 3 3 2 2 2 2 2 15 12" xfId="46255"/>
    <cellStyle name="Normal 3 3 2 2 2 2 2 15 13" xfId="46256"/>
    <cellStyle name="Normal 3 3 2 2 2 2 2 15 14" xfId="46257"/>
    <cellStyle name="Normal 3 3 2 2 2 2 2 15 15" xfId="46258"/>
    <cellStyle name="Normal 3 3 2 2 2 2 2 15 16" xfId="46259"/>
    <cellStyle name="Normal 3 3 2 2 2 2 2 15 17" xfId="46260"/>
    <cellStyle name="Normal 3 3 2 2 2 2 2 15 18" xfId="46261"/>
    <cellStyle name="Normal 3 3 2 2 2 2 2 15 19" xfId="46262"/>
    <cellStyle name="Normal 3 3 2 2 2 2 2 15 2" xfId="46263"/>
    <cellStyle name="Normal 3 3 2 2 2 2 2 15 20" xfId="46264"/>
    <cellStyle name="Normal 3 3 2 2 2 2 2 15 21" xfId="46265"/>
    <cellStyle name="Normal 3 3 2 2 2 2 2 15 22" xfId="46266"/>
    <cellStyle name="Normal 3 3 2 2 2 2 2 15 3" xfId="46267"/>
    <cellStyle name="Normal 3 3 2 2 2 2 2 15 4" xfId="46268"/>
    <cellStyle name="Normal 3 3 2 2 2 2 2 15 5" xfId="46269"/>
    <cellStyle name="Normal 3 3 2 2 2 2 2 15 6" xfId="46270"/>
    <cellStyle name="Normal 3 3 2 2 2 2 2 15 7" xfId="46271"/>
    <cellStyle name="Normal 3 3 2 2 2 2 2 15 8" xfId="46272"/>
    <cellStyle name="Normal 3 3 2 2 2 2 2 15 9" xfId="46273"/>
    <cellStyle name="Normal 3 3 2 2 2 2 2 16" xfId="46274"/>
    <cellStyle name="Normal 3 3 2 2 2 2 2 16 10" xfId="46275"/>
    <cellStyle name="Normal 3 3 2 2 2 2 2 16 11" xfId="46276"/>
    <cellStyle name="Normal 3 3 2 2 2 2 2 16 12" xfId="46277"/>
    <cellStyle name="Normal 3 3 2 2 2 2 2 16 13" xfId="46278"/>
    <cellStyle name="Normal 3 3 2 2 2 2 2 16 14" xfId="46279"/>
    <cellStyle name="Normal 3 3 2 2 2 2 2 16 15" xfId="46280"/>
    <cellStyle name="Normal 3 3 2 2 2 2 2 16 16" xfId="46281"/>
    <cellStyle name="Normal 3 3 2 2 2 2 2 16 17" xfId="46282"/>
    <cellStyle name="Normal 3 3 2 2 2 2 2 16 18" xfId="46283"/>
    <cellStyle name="Normal 3 3 2 2 2 2 2 16 19" xfId="46284"/>
    <cellStyle name="Normal 3 3 2 2 2 2 2 16 2" xfId="46285"/>
    <cellStyle name="Normal 3 3 2 2 2 2 2 16 20" xfId="46286"/>
    <cellStyle name="Normal 3 3 2 2 2 2 2 16 21" xfId="46287"/>
    <cellStyle name="Normal 3 3 2 2 2 2 2 16 22" xfId="46288"/>
    <cellStyle name="Normal 3 3 2 2 2 2 2 16 3" xfId="46289"/>
    <cellStyle name="Normal 3 3 2 2 2 2 2 16 4" xfId="46290"/>
    <cellStyle name="Normal 3 3 2 2 2 2 2 16 5" xfId="46291"/>
    <cellStyle name="Normal 3 3 2 2 2 2 2 16 6" xfId="46292"/>
    <cellStyle name="Normal 3 3 2 2 2 2 2 16 7" xfId="46293"/>
    <cellStyle name="Normal 3 3 2 2 2 2 2 16 8" xfId="46294"/>
    <cellStyle name="Normal 3 3 2 2 2 2 2 16 9" xfId="46295"/>
    <cellStyle name="Normal 3 3 2 2 2 2 2 17" xfId="46296"/>
    <cellStyle name="Normal 3 3 2 2 2 2 2 17 10" xfId="46297"/>
    <cellStyle name="Normal 3 3 2 2 2 2 2 17 11" xfId="46298"/>
    <cellStyle name="Normal 3 3 2 2 2 2 2 17 12" xfId="46299"/>
    <cellStyle name="Normal 3 3 2 2 2 2 2 17 13" xfId="46300"/>
    <cellStyle name="Normal 3 3 2 2 2 2 2 17 14" xfId="46301"/>
    <cellStyle name="Normal 3 3 2 2 2 2 2 17 15" xfId="46302"/>
    <cellStyle name="Normal 3 3 2 2 2 2 2 17 16" xfId="46303"/>
    <cellStyle name="Normal 3 3 2 2 2 2 2 17 17" xfId="46304"/>
    <cellStyle name="Normal 3 3 2 2 2 2 2 17 18" xfId="46305"/>
    <cellStyle name="Normal 3 3 2 2 2 2 2 17 19" xfId="46306"/>
    <cellStyle name="Normal 3 3 2 2 2 2 2 17 2" xfId="46307"/>
    <cellStyle name="Normal 3 3 2 2 2 2 2 17 20" xfId="46308"/>
    <cellStyle name="Normal 3 3 2 2 2 2 2 17 21" xfId="46309"/>
    <cellStyle name="Normal 3 3 2 2 2 2 2 17 22" xfId="46310"/>
    <cellStyle name="Normal 3 3 2 2 2 2 2 17 3" xfId="46311"/>
    <cellStyle name="Normal 3 3 2 2 2 2 2 17 4" xfId="46312"/>
    <cellStyle name="Normal 3 3 2 2 2 2 2 17 5" xfId="46313"/>
    <cellStyle name="Normal 3 3 2 2 2 2 2 17 6" xfId="46314"/>
    <cellStyle name="Normal 3 3 2 2 2 2 2 17 7" xfId="46315"/>
    <cellStyle name="Normal 3 3 2 2 2 2 2 17 8" xfId="46316"/>
    <cellStyle name="Normal 3 3 2 2 2 2 2 17 9" xfId="46317"/>
    <cellStyle name="Normal 3 3 2 2 2 2 2 18" xfId="46318"/>
    <cellStyle name="Normal 3 3 2 2 2 2 2 18 10" xfId="46319"/>
    <cellStyle name="Normal 3 3 2 2 2 2 2 18 11" xfId="46320"/>
    <cellStyle name="Normal 3 3 2 2 2 2 2 18 12" xfId="46321"/>
    <cellStyle name="Normal 3 3 2 2 2 2 2 18 13" xfId="46322"/>
    <cellStyle name="Normal 3 3 2 2 2 2 2 18 14" xfId="46323"/>
    <cellStyle name="Normal 3 3 2 2 2 2 2 18 15" xfId="46324"/>
    <cellStyle name="Normal 3 3 2 2 2 2 2 18 16" xfId="46325"/>
    <cellStyle name="Normal 3 3 2 2 2 2 2 18 17" xfId="46326"/>
    <cellStyle name="Normal 3 3 2 2 2 2 2 18 18" xfId="46327"/>
    <cellStyle name="Normal 3 3 2 2 2 2 2 18 19" xfId="46328"/>
    <cellStyle name="Normal 3 3 2 2 2 2 2 18 2" xfId="46329"/>
    <cellStyle name="Normal 3 3 2 2 2 2 2 18 20" xfId="46330"/>
    <cellStyle name="Normal 3 3 2 2 2 2 2 18 21" xfId="46331"/>
    <cellStyle name="Normal 3 3 2 2 2 2 2 18 22" xfId="46332"/>
    <cellStyle name="Normal 3 3 2 2 2 2 2 18 3" xfId="46333"/>
    <cellStyle name="Normal 3 3 2 2 2 2 2 18 4" xfId="46334"/>
    <cellStyle name="Normal 3 3 2 2 2 2 2 18 5" xfId="46335"/>
    <cellStyle name="Normal 3 3 2 2 2 2 2 18 6" xfId="46336"/>
    <cellStyle name="Normal 3 3 2 2 2 2 2 18 7" xfId="46337"/>
    <cellStyle name="Normal 3 3 2 2 2 2 2 18 8" xfId="46338"/>
    <cellStyle name="Normal 3 3 2 2 2 2 2 18 9" xfId="46339"/>
    <cellStyle name="Normal 3 3 2 2 2 2 2 19" xfId="46340"/>
    <cellStyle name="Normal 3 3 2 2 2 2 2 19 10" xfId="46341"/>
    <cellStyle name="Normal 3 3 2 2 2 2 2 19 11" xfId="46342"/>
    <cellStyle name="Normal 3 3 2 2 2 2 2 19 12" xfId="46343"/>
    <cellStyle name="Normal 3 3 2 2 2 2 2 19 13" xfId="46344"/>
    <cellStyle name="Normal 3 3 2 2 2 2 2 19 14" xfId="46345"/>
    <cellStyle name="Normal 3 3 2 2 2 2 2 19 15" xfId="46346"/>
    <cellStyle name="Normal 3 3 2 2 2 2 2 19 16" xfId="46347"/>
    <cellStyle name="Normal 3 3 2 2 2 2 2 19 17" xfId="46348"/>
    <cellStyle name="Normal 3 3 2 2 2 2 2 19 18" xfId="46349"/>
    <cellStyle name="Normal 3 3 2 2 2 2 2 19 19" xfId="46350"/>
    <cellStyle name="Normal 3 3 2 2 2 2 2 19 2" xfId="46351"/>
    <cellStyle name="Normal 3 3 2 2 2 2 2 19 20" xfId="46352"/>
    <cellStyle name="Normal 3 3 2 2 2 2 2 19 21" xfId="46353"/>
    <cellStyle name="Normal 3 3 2 2 2 2 2 19 22" xfId="46354"/>
    <cellStyle name="Normal 3 3 2 2 2 2 2 19 3" xfId="46355"/>
    <cellStyle name="Normal 3 3 2 2 2 2 2 19 4" xfId="46356"/>
    <cellStyle name="Normal 3 3 2 2 2 2 2 19 5" xfId="46357"/>
    <cellStyle name="Normal 3 3 2 2 2 2 2 19 6" xfId="46358"/>
    <cellStyle name="Normal 3 3 2 2 2 2 2 19 7" xfId="46359"/>
    <cellStyle name="Normal 3 3 2 2 2 2 2 19 8" xfId="46360"/>
    <cellStyle name="Normal 3 3 2 2 2 2 2 19 9" xfId="46361"/>
    <cellStyle name="Normal 3 3 2 2 2 2 2 2" xfId="46362"/>
    <cellStyle name="Normal 3 3 2 2 2 2 2 2 10" xfId="46363"/>
    <cellStyle name="Normal 3 3 2 2 2 2 2 2 11" xfId="46364"/>
    <cellStyle name="Normal 3 3 2 2 2 2 2 2 12" xfId="46365"/>
    <cellStyle name="Normal 3 3 2 2 2 2 2 2 13" xfId="46366"/>
    <cellStyle name="Normal 3 3 2 2 2 2 2 2 14" xfId="46367"/>
    <cellStyle name="Normal 3 3 2 2 2 2 2 2 15" xfId="46368"/>
    <cellStyle name="Normal 3 3 2 2 2 2 2 2 16" xfId="46369"/>
    <cellStyle name="Normal 3 3 2 2 2 2 2 2 17" xfId="46370"/>
    <cellStyle name="Normal 3 3 2 2 2 2 2 2 18" xfId="46371"/>
    <cellStyle name="Normal 3 3 2 2 2 2 2 2 19" xfId="46372"/>
    <cellStyle name="Normal 3 3 2 2 2 2 2 2 2" xfId="46373"/>
    <cellStyle name="Normal 3 3 2 2 2 2 2 2 20" xfId="46374"/>
    <cellStyle name="Normal 3 3 2 2 2 2 2 2 21" xfId="46375"/>
    <cellStyle name="Normal 3 3 2 2 2 2 2 2 22" xfId="46376"/>
    <cellStyle name="Normal 3 3 2 2 2 2 2 2 3" xfId="46377"/>
    <cellStyle name="Normal 3 3 2 2 2 2 2 2 4" xfId="46378"/>
    <cellStyle name="Normal 3 3 2 2 2 2 2 2 5" xfId="46379"/>
    <cellStyle name="Normal 3 3 2 2 2 2 2 2 6" xfId="46380"/>
    <cellStyle name="Normal 3 3 2 2 2 2 2 2 7" xfId="46381"/>
    <cellStyle name="Normal 3 3 2 2 2 2 2 2 8" xfId="46382"/>
    <cellStyle name="Normal 3 3 2 2 2 2 2 2 9" xfId="46383"/>
    <cellStyle name="Normal 3 3 2 2 2 2 2 20" xfId="46384"/>
    <cellStyle name="Normal 3 3 2 2 2 2 2 21" xfId="46385"/>
    <cellStyle name="Normal 3 3 2 2 2 2 2 22" xfId="46386"/>
    <cellStyle name="Normal 3 3 2 2 2 2 2 23" xfId="46387"/>
    <cellStyle name="Normal 3 3 2 2 2 2 2 24" xfId="46388"/>
    <cellStyle name="Normal 3 3 2 2 2 2 2 25" xfId="46389"/>
    <cellStyle name="Normal 3 3 2 2 2 2 2 26" xfId="46390"/>
    <cellStyle name="Normal 3 3 2 2 2 2 2 27" xfId="46391"/>
    <cellStyle name="Normal 3 3 2 2 2 2 2 28" xfId="46392"/>
    <cellStyle name="Normal 3 3 2 2 2 2 2 29" xfId="46393"/>
    <cellStyle name="Normal 3 3 2 2 2 2 2 3" xfId="46394"/>
    <cellStyle name="Normal 3 3 2 2 2 2 2 3 10" xfId="46395"/>
    <cellStyle name="Normal 3 3 2 2 2 2 2 3 11" xfId="46396"/>
    <cellStyle name="Normal 3 3 2 2 2 2 2 3 12" xfId="46397"/>
    <cellStyle name="Normal 3 3 2 2 2 2 2 3 13" xfId="46398"/>
    <cellStyle name="Normal 3 3 2 2 2 2 2 3 14" xfId="46399"/>
    <cellStyle name="Normal 3 3 2 2 2 2 2 3 15" xfId="46400"/>
    <cellStyle name="Normal 3 3 2 2 2 2 2 3 16" xfId="46401"/>
    <cellStyle name="Normal 3 3 2 2 2 2 2 3 17" xfId="46402"/>
    <cellStyle name="Normal 3 3 2 2 2 2 2 3 18" xfId="46403"/>
    <cellStyle name="Normal 3 3 2 2 2 2 2 3 19" xfId="46404"/>
    <cellStyle name="Normal 3 3 2 2 2 2 2 3 2" xfId="46405"/>
    <cellStyle name="Normal 3 3 2 2 2 2 2 3 20" xfId="46406"/>
    <cellStyle name="Normal 3 3 2 2 2 2 2 3 21" xfId="46407"/>
    <cellStyle name="Normal 3 3 2 2 2 2 2 3 22" xfId="46408"/>
    <cellStyle name="Normal 3 3 2 2 2 2 2 3 3" xfId="46409"/>
    <cellStyle name="Normal 3 3 2 2 2 2 2 3 4" xfId="46410"/>
    <cellStyle name="Normal 3 3 2 2 2 2 2 3 5" xfId="46411"/>
    <cellStyle name="Normal 3 3 2 2 2 2 2 3 6" xfId="46412"/>
    <cellStyle name="Normal 3 3 2 2 2 2 2 3 7" xfId="46413"/>
    <cellStyle name="Normal 3 3 2 2 2 2 2 3 8" xfId="46414"/>
    <cellStyle name="Normal 3 3 2 2 2 2 2 3 9" xfId="46415"/>
    <cellStyle name="Normal 3 3 2 2 2 2 2 30" xfId="46416"/>
    <cellStyle name="Normal 3 3 2 2 2 2 2 31" xfId="46417"/>
    <cellStyle name="Normal 3 3 2 2 2 2 2 32" xfId="46418"/>
    <cellStyle name="Normal 3 3 2 2 2 2 2 33" xfId="46419"/>
    <cellStyle name="Normal 3 3 2 2 2 2 2 34" xfId="46420"/>
    <cellStyle name="Normal 3 3 2 2 2 2 2 35" xfId="46421"/>
    <cellStyle name="Normal 3 3 2 2 2 2 2 36" xfId="46422"/>
    <cellStyle name="Normal 3 3 2 2 2 2 2 37" xfId="46423"/>
    <cellStyle name="Normal 3 3 2 2 2 2 2 38" xfId="46424"/>
    <cellStyle name="Normal 3 3 2 2 2 2 2 39" xfId="46425"/>
    <cellStyle name="Normal 3 3 2 2 2 2 2 4" xfId="46426"/>
    <cellStyle name="Normal 3 3 2 2 2 2 2 4 10" xfId="46427"/>
    <cellStyle name="Normal 3 3 2 2 2 2 2 4 11" xfId="46428"/>
    <cellStyle name="Normal 3 3 2 2 2 2 2 4 12" xfId="46429"/>
    <cellStyle name="Normal 3 3 2 2 2 2 2 4 13" xfId="46430"/>
    <cellStyle name="Normal 3 3 2 2 2 2 2 4 14" xfId="46431"/>
    <cellStyle name="Normal 3 3 2 2 2 2 2 4 15" xfId="46432"/>
    <cellStyle name="Normal 3 3 2 2 2 2 2 4 16" xfId="46433"/>
    <cellStyle name="Normal 3 3 2 2 2 2 2 4 17" xfId="46434"/>
    <cellStyle name="Normal 3 3 2 2 2 2 2 4 18" xfId="46435"/>
    <cellStyle name="Normal 3 3 2 2 2 2 2 4 19" xfId="46436"/>
    <cellStyle name="Normal 3 3 2 2 2 2 2 4 2" xfId="46437"/>
    <cellStyle name="Normal 3 3 2 2 2 2 2 4 20" xfId="46438"/>
    <cellStyle name="Normal 3 3 2 2 2 2 2 4 21" xfId="46439"/>
    <cellStyle name="Normal 3 3 2 2 2 2 2 4 22" xfId="46440"/>
    <cellStyle name="Normal 3 3 2 2 2 2 2 4 3" xfId="46441"/>
    <cellStyle name="Normal 3 3 2 2 2 2 2 4 4" xfId="46442"/>
    <cellStyle name="Normal 3 3 2 2 2 2 2 4 5" xfId="46443"/>
    <cellStyle name="Normal 3 3 2 2 2 2 2 4 6" xfId="46444"/>
    <cellStyle name="Normal 3 3 2 2 2 2 2 4 7" xfId="46445"/>
    <cellStyle name="Normal 3 3 2 2 2 2 2 4 8" xfId="46446"/>
    <cellStyle name="Normal 3 3 2 2 2 2 2 4 9" xfId="46447"/>
    <cellStyle name="Normal 3 3 2 2 2 2 2 40" xfId="46448"/>
    <cellStyle name="Normal 3 3 2 2 2 2 2 5" xfId="46449"/>
    <cellStyle name="Normal 3 3 2 2 2 2 2 5 10" xfId="46450"/>
    <cellStyle name="Normal 3 3 2 2 2 2 2 5 11" xfId="46451"/>
    <cellStyle name="Normal 3 3 2 2 2 2 2 5 12" xfId="46452"/>
    <cellStyle name="Normal 3 3 2 2 2 2 2 5 13" xfId="46453"/>
    <cellStyle name="Normal 3 3 2 2 2 2 2 5 14" xfId="46454"/>
    <cellStyle name="Normal 3 3 2 2 2 2 2 5 15" xfId="46455"/>
    <cellStyle name="Normal 3 3 2 2 2 2 2 5 16" xfId="46456"/>
    <cellStyle name="Normal 3 3 2 2 2 2 2 5 17" xfId="46457"/>
    <cellStyle name="Normal 3 3 2 2 2 2 2 5 18" xfId="46458"/>
    <cellStyle name="Normal 3 3 2 2 2 2 2 5 19" xfId="46459"/>
    <cellStyle name="Normal 3 3 2 2 2 2 2 5 2" xfId="46460"/>
    <cellStyle name="Normal 3 3 2 2 2 2 2 5 20" xfId="46461"/>
    <cellStyle name="Normal 3 3 2 2 2 2 2 5 21" xfId="46462"/>
    <cellStyle name="Normal 3 3 2 2 2 2 2 5 22" xfId="46463"/>
    <cellStyle name="Normal 3 3 2 2 2 2 2 5 3" xfId="46464"/>
    <cellStyle name="Normal 3 3 2 2 2 2 2 5 4" xfId="46465"/>
    <cellStyle name="Normal 3 3 2 2 2 2 2 5 5" xfId="46466"/>
    <cellStyle name="Normal 3 3 2 2 2 2 2 5 6" xfId="46467"/>
    <cellStyle name="Normal 3 3 2 2 2 2 2 5 7" xfId="46468"/>
    <cellStyle name="Normal 3 3 2 2 2 2 2 5 8" xfId="46469"/>
    <cellStyle name="Normal 3 3 2 2 2 2 2 5 9" xfId="46470"/>
    <cellStyle name="Normal 3 3 2 2 2 2 2 6" xfId="46471"/>
    <cellStyle name="Normal 3 3 2 2 2 2 2 6 10" xfId="46472"/>
    <cellStyle name="Normal 3 3 2 2 2 2 2 6 11" xfId="46473"/>
    <cellStyle name="Normal 3 3 2 2 2 2 2 6 12" xfId="46474"/>
    <cellStyle name="Normal 3 3 2 2 2 2 2 6 13" xfId="46475"/>
    <cellStyle name="Normal 3 3 2 2 2 2 2 6 14" xfId="46476"/>
    <cellStyle name="Normal 3 3 2 2 2 2 2 6 15" xfId="46477"/>
    <cellStyle name="Normal 3 3 2 2 2 2 2 6 16" xfId="46478"/>
    <cellStyle name="Normal 3 3 2 2 2 2 2 6 17" xfId="46479"/>
    <cellStyle name="Normal 3 3 2 2 2 2 2 6 18" xfId="46480"/>
    <cellStyle name="Normal 3 3 2 2 2 2 2 6 19" xfId="46481"/>
    <cellStyle name="Normal 3 3 2 2 2 2 2 6 2" xfId="46482"/>
    <cellStyle name="Normal 3 3 2 2 2 2 2 6 20" xfId="46483"/>
    <cellStyle name="Normal 3 3 2 2 2 2 2 6 21" xfId="46484"/>
    <cellStyle name="Normal 3 3 2 2 2 2 2 6 22" xfId="46485"/>
    <cellStyle name="Normal 3 3 2 2 2 2 2 6 3" xfId="46486"/>
    <cellStyle name="Normal 3 3 2 2 2 2 2 6 4" xfId="46487"/>
    <cellStyle name="Normal 3 3 2 2 2 2 2 6 5" xfId="46488"/>
    <cellStyle name="Normal 3 3 2 2 2 2 2 6 6" xfId="46489"/>
    <cellStyle name="Normal 3 3 2 2 2 2 2 6 7" xfId="46490"/>
    <cellStyle name="Normal 3 3 2 2 2 2 2 6 8" xfId="46491"/>
    <cellStyle name="Normal 3 3 2 2 2 2 2 6 9" xfId="46492"/>
    <cellStyle name="Normal 3 3 2 2 2 2 2 7" xfId="46493"/>
    <cellStyle name="Normal 3 3 2 2 2 2 2 7 10" xfId="46494"/>
    <cellStyle name="Normal 3 3 2 2 2 2 2 7 11" xfId="46495"/>
    <cellStyle name="Normal 3 3 2 2 2 2 2 7 12" xfId="46496"/>
    <cellStyle name="Normal 3 3 2 2 2 2 2 7 13" xfId="46497"/>
    <cellStyle name="Normal 3 3 2 2 2 2 2 7 14" xfId="46498"/>
    <cellStyle name="Normal 3 3 2 2 2 2 2 7 15" xfId="46499"/>
    <cellStyle name="Normal 3 3 2 2 2 2 2 7 16" xfId="46500"/>
    <cellStyle name="Normal 3 3 2 2 2 2 2 7 17" xfId="46501"/>
    <cellStyle name="Normal 3 3 2 2 2 2 2 7 18" xfId="46502"/>
    <cellStyle name="Normal 3 3 2 2 2 2 2 7 19" xfId="46503"/>
    <cellStyle name="Normal 3 3 2 2 2 2 2 7 2" xfId="46504"/>
    <cellStyle name="Normal 3 3 2 2 2 2 2 7 20" xfId="46505"/>
    <cellStyle name="Normal 3 3 2 2 2 2 2 7 21" xfId="46506"/>
    <cellStyle name="Normal 3 3 2 2 2 2 2 7 22" xfId="46507"/>
    <cellStyle name="Normal 3 3 2 2 2 2 2 7 3" xfId="46508"/>
    <cellStyle name="Normal 3 3 2 2 2 2 2 7 4" xfId="46509"/>
    <cellStyle name="Normal 3 3 2 2 2 2 2 7 5" xfId="46510"/>
    <cellStyle name="Normal 3 3 2 2 2 2 2 7 6" xfId="46511"/>
    <cellStyle name="Normal 3 3 2 2 2 2 2 7 7" xfId="46512"/>
    <cellStyle name="Normal 3 3 2 2 2 2 2 7 8" xfId="46513"/>
    <cellStyle name="Normal 3 3 2 2 2 2 2 7 9" xfId="46514"/>
    <cellStyle name="Normal 3 3 2 2 2 2 2 8" xfId="46515"/>
    <cellStyle name="Normal 3 3 2 2 2 2 2 8 10" xfId="46516"/>
    <cellStyle name="Normal 3 3 2 2 2 2 2 8 11" xfId="46517"/>
    <cellStyle name="Normal 3 3 2 2 2 2 2 8 12" xfId="46518"/>
    <cellStyle name="Normal 3 3 2 2 2 2 2 8 13" xfId="46519"/>
    <cellStyle name="Normal 3 3 2 2 2 2 2 8 14" xfId="46520"/>
    <cellStyle name="Normal 3 3 2 2 2 2 2 8 15" xfId="46521"/>
    <cellStyle name="Normal 3 3 2 2 2 2 2 8 16" xfId="46522"/>
    <cellStyle name="Normal 3 3 2 2 2 2 2 8 17" xfId="46523"/>
    <cellStyle name="Normal 3 3 2 2 2 2 2 8 18" xfId="46524"/>
    <cellStyle name="Normal 3 3 2 2 2 2 2 8 19" xfId="46525"/>
    <cellStyle name="Normal 3 3 2 2 2 2 2 8 2" xfId="46526"/>
    <cellStyle name="Normal 3 3 2 2 2 2 2 8 20" xfId="46527"/>
    <cellStyle name="Normal 3 3 2 2 2 2 2 8 21" xfId="46528"/>
    <cellStyle name="Normal 3 3 2 2 2 2 2 8 22" xfId="46529"/>
    <cellStyle name="Normal 3 3 2 2 2 2 2 8 3" xfId="46530"/>
    <cellStyle name="Normal 3 3 2 2 2 2 2 8 4" xfId="46531"/>
    <cellStyle name="Normal 3 3 2 2 2 2 2 8 5" xfId="46532"/>
    <cellStyle name="Normal 3 3 2 2 2 2 2 8 6" xfId="46533"/>
    <cellStyle name="Normal 3 3 2 2 2 2 2 8 7" xfId="46534"/>
    <cellStyle name="Normal 3 3 2 2 2 2 2 8 8" xfId="46535"/>
    <cellStyle name="Normal 3 3 2 2 2 2 2 8 9" xfId="46536"/>
    <cellStyle name="Normal 3 3 2 2 2 2 2 9" xfId="46537"/>
    <cellStyle name="Normal 3 3 2 2 2 2 2 9 10" xfId="46538"/>
    <cellStyle name="Normal 3 3 2 2 2 2 2 9 11" xfId="46539"/>
    <cellStyle name="Normal 3 3 2 2 2 2 2 9 12" xfId="46540"/>
    <cellStyle name="Normal 3 3 2 2 2 2 2 9 13" xfId="46541"/>
    <cellStyle name="Normal 3 3 2 2 2 2 2 9 14" xfId="46542"/>
    <cellStyle name="Normal 3 3 2 2 2 2 2 9 15" xfId="46543"/>
    <cellStyle name="Normal 3 3 2 2 2 2 2 9 16" xfId="46544"/>
    <cellStyle name="Normal 3 3 2 2 2 2 2 9 17" xfId="46545"/>
    <cellStyle name="Normal 3 3 2 2 2 2 2 9 18" xfId="46546"/>
    <cellStyle name="Normal 3 3 2 2 2 2 2 9 19" xfId="46547"/>
    <cellStyle name="Normal 3 3 2 2 2 2 2 9 2" xfId="46548"/>
    <cellStyle name="Normal 3 3 2 2 2 2 2 9 20" xfId="46549"/>
    <cellStyle name="Normal 3 3 2 2 2 2 2 9 21" xfId="46550"/>
    <cellStyle name="Normal 3 3 2 2 2 2 2 9 22" xfId="46551"/>
    <cellStyle name="Normal 3 3 2 2 2 2 2 9 3" xfId="46552"/>
    <cellStyle name="Normal 3 3 2 2 2 2 2 9 4" xfId="46553"/>
    <cellStyle name="Normal 3 3 2 2 2 2 2 9 5" xfId="46554"/>
    <cellStyle name="Normal 3 3 2 2 2 2 2 9 6" xfId="46555"/>
    <cellStyle name="Normal 3 3 2 2 2 2 2 9 7" xfId="46556"/>
    <cellStyle name="Normal 3 3 2 2 2 2 2 9 8" xfId="46557"/>
    <cellStyle name="Normal 3 3 2 2 2 2 2 9 9" xfId="46558"/>
    <cellStyle name="Normal 3 3 2 2 2 2 20" xfId="46559"/>
    <cellStyle name="Normal 3 3 2 2 2 2 21" xfId="46560"/>
    <cellStyle name="Normal 3 3 2 2 2 2 22" xfId="46561"/>
    <cellStyle name="Normal 3 3 2 2 2 2 23" xfId="46562"/>
    <cellStyle name="Normal 3 3 2 2 2 2 24" xfId="46563"/>
    <cellStyle name="Normal 3 3 2 2 2 2 25" xfId="46564"/>
    <cellStyle name="Normal 3 3 2 2 2 2 26" xfId="46565"/>
    <cellStyle name="Normal 3 3 2 2 2 2 27" xfId="46566"/>
    <cellStyle name="Normal 3 3 2 2 2 2 28" xfId="46567"/>
    <cellStyle name="Normal 3 3 2 2 2 2 29" xfId="46568"/>
    <cellStyle name="Normal 3 3 2 2 2 2 3" xfId="46569"/>
    <cellStyle name="Normal 3 3 2 2 2 2 30" xfId="46570"/>
    <cellStyle name="Normal 3 3 2 2 2 2 31" xfId="46571"/>
    <cellStyle name="Normal 3 3 2 2 2 2 32" xfId="46572"/>
    <cellStyle name="Normal 3 3 2 2 2 2 33" xfId="46573"/>
    <cellStyle name="Normal 3 3 2 2 2 2 34" xfId="46574"/>
    <cellStyle name="Normal 3 3 2 2 2 2 35" xfId="46575"/>
    <cellStyle name="Normal 3 3 2 2 2 2 36" xfId="46576"/>
    <cellStyle name="Normal 3 3 2 2 2 2 37" xfId="46577"/>
    <cellStyle name="Normal 3 3 2 2 2 2 38" xfId="46578"/>
    <cellStyle name="Normal 3 3 2 2 2 2 39" xfId="46579"/>
    <cellStyle name="Normal 3 3 2 2 2 2 4" xfId="46580"/>
    <cellStyle name="Normal 3 3 2 2 2 2 40" xfId="46581"/>
    <cellStyle name="Normal 3 3 2 2 2 2 5" xfId="46582"/>
    <cellStyle name="Normal 3 3 2 2 2 2 6" xfId="46583"/>
    <cellStyle name="Normal 3 3 2 2 2 2 7" xfId="46584"/>
    <cellStyle name="Normal 3 3 2 2 2 2 8" xfId="46585"/>
    <cellStyle name="Normal 3 3 2 2 2 2 9" xfId="46586"/>
    <cellStyle name="Normal 3 3 2 2 2 20" xfId="46587"/>
    <cellStyle name="Normal 3 3 2 2 2 20 10" xfId="46588"/>
    <cellStyle name="Normal 3 3 2 2 2 20 11" xfId="46589"/>
    <cellStyle name="Normal 3 3 2 2 2 20 12" xfId="46590"/>
    <cellStyle name="Normal 3 3 2 2 2 20 13" xfId="46591"/>
    <cellStyle name="Normal 3 3 2 2 2 20 14" xfId="46592"/>
    <cellStyle name="Normal 3 3 2 2 2 20 15" xfId="46593"/>
    <cellStyle name="Normal 3 3 2 2 2 20 16" xfId="46594"/>
    <cellStyle name="Normal 3 3 2 2 2 20 17" xfId="46595"/>
    <cellStyle name="Normal 3 3 2 2 2 20 18" xfId="46596"/>
    <cellStyle name="Normal 3 3 2 2 2 20 19" xfId="46597"/>
    <cellStyle name="Normal 3 3 2 2 2 20 2" xfId="46598"/>
    <cellStyle name="Normal 3 3 2 2 2 20 20" xfId="46599"/>
    <cellStyle name="Normal 3 3 2 2 2 20 21" xfId="46600"/>
    <cellStyle name="Normal 3 3 2 2 2 20 22" xfId="46601"/>
    <cellStyle name="Normal 3 3 2 2 2 20 3" xfId="46602"/>
    <cellStyle name="Normal 3 3 2 2 2 20 4" xfId="46603"/>
    <cellStyle name="Normal 3 3 2 2 2 20 5" xfId="46604"/>
    <cellStyle name="Normal 3 3 2 2 2 20 6" xfId="46605"/>
    <cellStyle name="Normal 3 3 2 2 2 20 7" xfId="46606"/>
    <cellStyle name="Normal 3 3 2 2 2 20 8" xfId="46607"/>
    <cellStyle name="Normal 3 3 2 2 2 20 9" xfId="46608"/>
    <cellStyle name="Normal 3 3 2 2 2 21" xfId="46609"/>
    <cellStyle name="Normal 3 3 2 2 2 21 10" xfId="46610"/>
    <cellStyle name="Normal 3 3 2 2 2 21 11" xfId="46611"/>
    <cellStyle name="Normal 3 3 2 2 2 21 12" xfId="46612"/>
    <cellStyle name="Normal 3 3 2 2 2 21 13" xfId="46613"/>
    <cellStyle name="Normal 3 3 2 2 2 21 14" xfId="46614"/>
    <cellStyle name="Normal 3 3 2 2 2 21 15" xfId="46615"/>
    <cellStyle name="Normal 3 3 2 2 2 21 16" xfId="46616"/>
    <cellStyle name="Normal 3 3 2 2 2 21 17" xfId="46617"/>
    <cellStyle name="Normal 3 3 2 2 2 21 18" xfId="46618"/>
    <cellStyle name="Normal 3 3 2 2 2 21 19" xfId="46619"/>
    <cellStyle name="Normal 3 3 2 2 2 21 2" xfId="46620"/>
    <cellStyle name="Normal 3 3 2 2 2 21 20" xfId="46621"/>
    <cellStyle name="Normal 3 3 2 2 2 21 21" xfId="46622"/>
    <cellStyle name="Normal 3 3 2 2 2 21 22" xfId="46623"/>
    <cellStyle name="Normal 3 3 2 2 2 21 3" xfId="46624"/>
    <cellStyle name="Normal 3 3 2 2 2 21 4" xfId="46625"/>
    <cellStyle name="Normal 3 3 2 2 2 21 5" xfId="46626"/>
    <cellStyle name="Normal 3 3 2 2 2 21 6" xfId="46627"/>
    <cellStyle name="Normal 3 3 2 2 2 21 7" xfId="46628"/>
    <cellStyle name="Normal 3 3 2 2 2 21 8" xfId="46629"/>
    <cellStyle name="Normal 3 3 2 2 2 21 9" xfId="46630"/>
    <cellStyle name="Normal 3 3 2 2 2 22" xfId="46631"/>
    <cellStyle name="Normal 3 3 2 2 2 22 10" xfId="46632"/>
    <cellStyle name="Normal 3 3 2 2 2 22 11" xfId="46633"/>
    <cellStyle name="Normal 3 3 2 2 2 22 12" xfId="46634"/>
    <cellStyle name="Normal 3 3 2 2 2 22 13" xfId="46635"/>
    <cellStyle name="Normal 3 3 2 2 2 22 14" xfId="46636"/>
    <cellStyle name="Normal 3 3 2 2 2 22 15" xfId="46637"/>
    <cellStyle name="Normal 3 3 2 2 2 22 16" xfId="46638"/>
    <cellStyle name="Normal 3 3 2 2 2 22 17" xfId="46639"/>
    <cellStyle name="Normal 3 3 2 2 2 22 18" xfId="46640"/>
    <cellStyle name="Normal 3 3 2 2 2 22 19" xfId="46641"/>
    <cellStyle name="Normal 3 3 2 2 2 22 2" xfId="46642"/>
    <cellStyle name="Normal 3 3 2 2 2 22 20" xfId="46643"/>
    <cellStyle name="Normal 3 3 2 2 2 22 21" xfId="46644"/>
    <cellStyle name="Normal 3 3 2 2 2 22 22" xfId="46645"/>
    <cellStyle name="Normal 3 3 2 2 2 22 3" xfId="46646"/>
    <cellStyle name="Normal 3 3 2 2 2 22 4" xfId="46647"/>
    <cellStyle name="Normal 3 3 2 2 2 22 5" xfId="46648"/>
    <cellStyle name="Normal 3 3 2 2 2 22 6" xfId="46649"/>
    <cellStyle name="Normal 3 3 2 2 2 22 7" xfId="46650"/>
    <cellStyle name="Normal 3 3 2 2 2 22 8" xfId="46651"/>
    <cellStyle name="Normal 3 3 2 2 2 22 9" xfId="46652"/>
    <cellStyle name="Normal 3 3 2 2 2 23" xfId="46653"/>
    <cellStyle name="Normal 3 3 2 2 2 23 10" xfId="46654"/>
    <cellStyle name="Normal 3 3 2 2 2 23 11" xfId="46655"/>
    <cellStyle name="Normal 3 3 2 2 2 23 12" xfId="46656"/>
    <cellStyle name="Normal 3 3 2 2 2 23 13" xfId="46657"/>
    <cellStyle name="Normal 3 3 2 2 2 23 14" xfId="46658"/>
    <cellStyle name="Normal 3 3 2 2 2 23 15" xfId="46659"/>
    <cellStyle name="Normal 3 3 2 2 2 23 16" xfId="46660"/>
    <cellStyle name="Normal 3 3 2 2 2 23 17" xfId="46661"/>
    <cellStyle name="Normal 3 3 2 2 2 23 18" xfId="46662"/>
    <cellStyle name="Normal 3 3 2 2 2 23 19" xfId="46663"/>
    <cellStyle name="Normal 3 3 2 2 2 23 2" xfId="46664"/>
    <cellStyle name="Normal 3 3 2 2 2 23 20" xfId="46665"/>
    <cellStyle name="Normal 3 3 2 2 2 23 21" xfId="46666"/>
    <cellStyle name="Normal 3 3 2 2 2 23 22" xfId="46667"/>
    <cellStyle name="Normal 3 3 2 2 2 23 3" xfId="46668"/>
    <cellStyle name="Normal 3 3 2 2 2 23 4" xfId="46669"/>
    <cellStyle name="Normal 3 3 2 2 2 23 5" xfId="46670"/>
    <cellStyle name="Normal 3 3 2 2 2 23 6" xfId="46671"/>
    <cellStyle name="Normal 3 3 2 2 2 23 7" xfId="46672"/>
    <cellStyle name="Normal 3 3 2 2 2 23 8" xfId="46673"/>
    <cellStyle name="Normal 3 3 2 2 2 23 9" xfId="46674"/>
    <cellStyle name="Normal 3 3 2 2 2 24" xfId="46675"/>
    <cellStyle name="Normal 3 3 2 2 2 24 10" xfId="46676"/>
    <cellStyle name="Normal 3 3 2 2 2 24 11" xfId="46677"/>
    <cellStyle name="Normal 3 3 2 2 2 24 12" xfId="46678"/>
    <cellStyle name="Normal 3 3 2 2 2 24 13" xfId="46679"/>
    <cellStyle name="Normal 3 3 2 2 2 24 14" xfId="46680"/>
    <cellStyle name="Normal 3 3 2 2 2 24 15" xfId="46681"/>
    <cellStyle name="Normal 3 3 2 2 2 24 16" xfId="46682"/>
    <cellStyle name="Normal 3 3 2 2 2 24 17" xfId="46683"/>
    <cellStyle name="Normal 3 3 2 2 2 24 18" xfId="46684"/>
    <cellStyle name="Normal 3 3 2 2 2 24 19" xfId="46685"/>
    <cellStyle name="Normal 3 3 2 2 2 24 2" xfId="46686"/>
    <cellStyle name="Normal 3 3 2 2 2 24 20" xfId="46687"/>
    <cellStyle name="Normal 3 3 2 2 2 24 21" xfId="46688"/>
    <cellStyle name="Normal 3 3 2 2 2 24 22" xfId="46689"/>
    <cellStyle name="Normal 3 3 2 2 2 24 3" xfId="46690"/>
    <cellStyle name="Normal 3 3 2 2 2 24 4" xfId="46691"/>
    <cellStyle name="Normal 3 3 2 2 2 24 5" xfId="46692"/>
    <cellStyle name="Normal 3 3 2 2 2 24 6" xfId="46693"/>
    <cellStyle name="Normal 3 3 2 2 2 24 7" xfId="46694"/>
    <cellStyle name="Normal 3 3 2 2 2 24 8" xfId="46695"/>
    <cellStyle name="Normal 3 3 2 2 2 24 9" xfId="46696"/>
    <cellStyle name="Normal 3 3 2 2 2 25" xfId="46697"/>
    <cellStyle name="Normal 3 3 2 2 2 26" xfId="46698"/>
    <cellStyle name="Normal 3 3 2 2 2 27" xfId="46699"/>
    <cellStyle name="Normal 3 3 2 2 2 28" xfId="46700"/>
    <cellStyle name="Normal 3 3 2 2 2 29" xfId="46701"/>
    <cellStyle name="Normal 3 3 2 2 2 3" xfId="46702"/>
    <cellStyle name="Normal 3 3 2 2 2 3 10" xfId="46703"/>
    <cellStyle name="Normal 3 3 2 2 2 3 11" xfId="46704"/>
    <cellStyle name="Normal 3 3 2 2 2 3 12" xfId="46705"/>
    <cellStyle name="Normal 3 3 2 2 2 3 13" xfId="46706"/>
    <cellStyle name="Normal 3 3 2 2 2 3 14" xfId="46707"/>
    <cellStyle name="Normal 3 3 2 2 2 3 15" xfId="46708"/>
    <cellStyle name="Normal 3 3 2 2 2 3 16" xfId="46709"/>
    <cellStyle name="Normal 3 3 2 2 2 3 17" xfId="46710"/>
    <cellStyle name="Normal 3 3 2 2 2 3 18" xfId="46711"/>
    <cellStyle name="Normal 3 3 2 2 2 3 19" xfId="46712"/>
    <cellStyle name="Normal 3 3 2 2 2 3 2" xfId="46713"/>
    <cellStyle name="Normal 3 3 2 2 2 3 20" xfId="46714"/>
    <cellStyle name="Normal 3 3 2 2 2 3 21" xfId="46715"/>
    <cellStyle name="Normal 3 3 2 2 2 3 22" xfId="46716"/>
    <cellStyle name="Normal 3 3 2 2 2 3 3" xfId="46717"/>
    <cellStyle name="Normal 3 3 2 2 2 3 4" xfId="46718"/>
    <cellStyle name="Normal 3 3 2 2 2 3 5" xfId="46719"/>
    <cellStyle name="Normal 3 3 2 2 2 3 6" xfId="46720"/>
    <cellStyle name="Normal 3 3 2 2 2 3 7" xfId="46721"/>
    <cellStyle name="Normal 3 3 2 2 2 3 8" xfId="46722"/>
    <cellStyle name="Normal 3 3 2 2 2 3 9" xfId="46723"/>
    <cellStyle name="Normal 3 3 2 2 2 30" xfId="46724"/>
    <cellStyle name="Normal 3 3 2 2 2 31" xfId="46725"/>
    <cellStyle name="Normal 3 3 2 2 2 32" xfId="46726"/>
    <cellStyle name="Normal 3 3 2 2 2 33" xfId="46727"/>
    <cellStyle name="Normal 3 3 2 2 2 34" xfId="46728"/>
    <cellStyle name="Normal 3 3 2 2 2 35" xfId="46729"/>
    <cellStyle name="Normal 3 3 2 2 2 36" xfId="46730"/>
    <cellStyle name="Normal 3 3 2 2 2 37" xfId="46731"/>
    <cellStyle name="Normal 3 3 2 2 2 38" xfId="46732"/>
    <cellStyle name="Normal 3 3 2 2 2 39" xfId="46733"/>
    <cellStyle name="Normal 3 3 2 2 2 4" xfId="46734"/>
    <cellStyle name="Normal 3 3 2 2 2 4 10" xfId="46735"/>
    <cellStyle name="Normal 3 3 2 2 2 4 11" xfId="46736"/>
    <cellStyle name="Normal 3 3 2 2 2 4 12" xfId="46737"/>
    <cellStyle name="Normal 3 3 2 2 2 4 13" xfId="46738"/>
    <cellStyle name="Normal 3 3 2 2 2 4 14" xfId="46739"/>
    <cellStyle name="Normal 3 3 2 2 2 4 15" xfId="46740"/>
    <cellStyle name="Normal 3 3 2 2 2 4 16" xfId="46741"/>
    <cellStyle name="Normal 3 3 2 2 2 4 17" xfId="46742"/>
    <cellStyle name="Normal 3 3 2 2 2 4 18" xfId="46743"/>
    <cellStyle name="Normal 3 3 2 2 2 4 19" xfId="46744"/>
    <cellStyle name="Normal 3 3 2 2 2 4 2" xfId="46745"/>
    <cellStyle name="Normal 3 3 2 2 2 4 20" xfId="46746"/>
    <cellStyle name="Normal 3 3 2 2 2 4 21" xfId="46747"/>
    <cellStyle name="Normal 3 3 2 2 2 4 22" xfId="46748"/>
    <cellStyle name="Normal 3 3 2 2 2 4 3" xfId="46749"/>
    <cellStyle name="Normal 3 3 2 2 2 4 4" xfId="46750"/>
    <cellStyle name="Normal 3 3 2 2 2 4 5" xfId="46751"/>
    <cellStyle name="Normal 3 3 2 2 2 4 6" xfId="46752"/>
    <cellStyle name="Normal 3 3 2 2 2 4 7" xfId="46753"/>
    <cellStyle name="Normal 3 3 2 2 2 4 8" xfId="46754"/>
    <cellStyle name="Normal 3 3 2 2 2 4 9" xfId="46755"/>
    <cellStyle name="Normal 3 3 2 2 2 40" xfId="46756"/>
    <cellStyle name="Normal 3 3 2 2 2 41" xfId="46757"/>
    <cellStyle name="Normal 3 3 2 2 2 42" xfId="46758"/>
    <cellStyle name="Normal 3 3 2 2 2 43" xfId="46759"/>
    <cellStyle name="Normal 3 3 2 2 2 44" xfId="46760"/>
    <cellStyle name="Normal 3 3 2 2 2 45" xfId="46761"/>
    <cellStyle name="Normal 3 3 2 2 2 5" xfId="46762"/>
    <cellStyle name="Normal 3 3 2 2 2 5 10" xfId="46763"/>
    <cellStyle name="Normal 3 3 2 2 2 5 11" xfId="46764"/>
    <cellStyle name="Normal 3 3 2 2 2 5 12" xfId="46765"/>
    <cellStyle name="Normal 3 3 2 2 2 5 13" xfId="46766"/>
    <cellStyle name="Normal 3 3 2 2 2 5 14" xfId="46767"/>
    <cellStyle name="Normal 3 3 2 2 2 5 15" xfId="46768"/>
    <cellStyle name="Normal 3 3 2 2 2 5 16" xfId="46769"/>
    <cellStyle name="Normal 3 3 2 2 2 5 17" xfId="46770"/>
    <cellStyle name="Normal 3 3 2 2 2 5 18" xfId="46771"/>
    <cellStyle name="Normal 3 3 2 2 2 5 19" xfId="46772"/>
    <cellStyle name="Normal 3 3 2 2 2 5 2" xfId="46773"/>
    <cellStyle name="Normal 3 3 2 2 2 5 20" xfId="46774"/>
    <cellStyle name="Normal 3 3 2 2 2 5 21" xfId="46775"/>
    <cellStyle name="Normal 3 3 2 2 2 5 22" xfId="46776"/>
    <cellStyle name="Normal 3 3 2 2 2 5 3" xfId="46777"/>
    <cellStyle name="Normal 3 3 2 2 2 5 4" xfId="46778"/>
    <cellStyle name="Normal 3 3 2 2 2 5 5" xfId="46779"/>
    <cellStyle name="Normal 3 3 2 2 2 5 6" xfId="46780"/>
    <cellStyle name="Normal 3 3 2 2 2 5 7" xfId="46781"/>
    <cellStyle name="Normal 3 3 2 2 2 5 8" xfId="46782"/>
    <cellStyle name="Normal 3 3 2 2 2 5 9" xfId="46783"/>
    <cellStyle name="Normal 3 3 2 2 2 6" xfId="46784"/>
    <cellStyle name="Normal 3 3 2 2 2 6 10" xfId="46785"/>
    <cellStyle name="Normal 3 3 2 2 2 6 11" xfId="46786"/>
    <cellStyle name="Normal 3 3 2 2 2 6 12" xfId="46787"/>
    <cellStyle name="Normal 3 3 2 2 2 6 13" xfId="46788"/>
    <cellStyle name="Normal 3 3 2 2 2 6 14" xfId="46789"/>
    <cellStyle name="Normal 3 3 2 2 2 6 15" xfId="46790"/>
    <cellStyle name="Normal 3 3 2 2 2 6 16" xfId="46791"/>
    <cellStyle name="Normal 3 3 2 2 2 6 17" xfId="46792"/>
    <cellStyle name="Normal 3 3 2 2 2 6 18" xfId="46793"/>
    <cellStyle name="Normal 3 3 2 2 2 6 19" xfId="46794"/>
    <cellStyle name="Normal 3 3 2 2 2 6 2" xfId="46795"/>
    <cellStyle name="Normal 3 3 2 2 2 6 20" xfId="46796"/>
    <cellStyle name="Normal 3 3 2 2 2 6 21" xfId="46797"/>
    <cellStyle name="Normal 3 3 2 2 2 6 22" xfId="46798"/>
    <cellStyle name="Normal 3 3 2 2 2 6 3" xfId="46799"/>
    <cellStyle name="Normal 3 3 2 2 2 6 4" xfId="46800"/>
    <cellStyle name="Normal 3 3 2 2 2 6 5" xfId="46801"/>
    <cellStyle name="Normal 3 3 2 2 2 6 6" xfId="46802"/>
    <cellStyle name="Normal 3 3 2 2 2 6 7" xfId="46803"/>
    <cellStyle name="Normal 3 3 2 2 2 6 8" xfId="46804"/>
    <cellStyle name="Normal 3 3 2 2 2 6 9" xfId="46805"/>
    <cellStyle name="Normal 3 3 2 2 2 7" xfId="46806"/>
    <cellStyle name="Normal 3 3 2 2 2 7 10" xfId="46807"/>
    <cellStyle name="Normal 3 3 2 2 2 7 11" xfId="46808"/>
    <cellStyle name="Normal 3 3 2 2 2 7 12" xfId="46809"/>
    <cellStyle name="Normal 3 3 2 2 2 7 13" xfId="46810"/>
    <cellStyle name="Normal 3 3 2 2 2 7 14" xfId="46811"/>
    <cellStyle name="Normal 3 3 2 2 2 7 15" xfId="46812"/>
    <cellStyle name="Normal 3 3 2 2 2 7 16" xfId="46813"/>
    <cellStyle name="Normal 3 3 2 2 2 7 17" xfId="46814"/>
    <cellStyle name="Normal 3 3 2 2 2 7 18" xfId="46815"/>
    <cellStyle name="Normal 3 3 2 2 2 7 19" xfId="46816"/>
    <cellStyle name="Normal 3 3 2 2 2 7 2" xfId="46817"/>
    <cellStyle name="Normal 3 3 2 2 2 7 20" xfId="46818"/>
    <cellStyle name="Normal 3 3 2 2 2 7 21" xfId="46819"/>
    <cellStyle name="Normal 3 3 2 2 2 7 22" xfId="46820"/>
    <cellStyle name="Normal 3 3 2 2 2 7 3" xfId="46821"/>
    <cellStyle name="Normal 3 3 2 2 2 7 4" xfId="46822"/>
    <cellStyle name="Normal 3 3 2 2 2 7 5" xfId="46823"/>
    <cellStyle name="Normal 3 3 2 2 2 7 6" xfId="46824"/>
    <cellStyle name="Normal 3 3 2 2 2 7 7" xfId="46825"/>
    <cellStyle name="Normal 3 3 2 2 2 7 8" xfId="46826"/>
    <cellStyle name="Normal 3 3 2 2 2 7 9" xfId="46827"/>
    <cellStyle name="Normal 3 3 2 2 2 8" xfId="46828"/>
    <cellStyle name="Normal 3 3 2 2 2 8 10" xfId="46829"/>
    <cellStyle name="Normal 3 3 2 2 2 8 11" xfId="46830"/>
    <cellStyle name="Normal 3 3 2 2 2 8 12" xfId="46831"/>
    <cellStyle name="Normal 3 3 2 2 2 8 13" xfId="46832"/>
    <cellStyle name="Normal 3 3 2 2 2 8 14" xfId="46833"/>
    <cellStyle name="Normal 3 3 2 2 2 8 15" xfId="46834"/>
    <cellStyle name="Normal 3 3 2 2 2 8 16" xfId="46835"/>
    <cellStyle name="Normal 3 3 2 2 2 8 17" xfId="46836"/>
    <cellStyle name="Normal 3 3 2 2 2 8 18" xfId="46837"/>
    <cellStyle name="Normal 3 3 2 2 2 8 19" xfId="46838"/>
    <cellStyle name="Normal 3 3 2 2 2 8 2" xfId="46839"/>
    <cellStyle name="Normal 3 3 2 2 2 8 20" xfId="46840"/>
    <cellStyle name="Normal 3 3 2 2 2 8 21" xfId="46841"/>
    <cellStyle name="Normal 3 3 2 2 2 8 22" xfId="46842"/>
    <cellStyle name="Normal 3 3 2 2 2 8 3" xfId="46843"/>
    <cellStyle name="Normal 3 3 2 2 2 8 4" xfId="46844"/>
    <cellStyle name="Normal 3 3 2 2 2 8 5" xfId="46845"/>
    <cellStyle name="Normal 3 3 2 2 2 8 6" xfId="46846"/>
    <cellStyle name="Normal 3 3 2 2 2 8 7" xfId="46847"/>
    <cellStyle name="Normal 3 3 2 2 2 8 8" xfId="46848"/>
    <cellStyle name="Normal 3 3 2 2 2 8 9" xfId="46849"/>
    <cellStyle name="Normal 3 3 2 2 2 9" xfId="46850"/>
    <cellStyle name="Normal 3 3 2 2 2 9 10" xfId="46851"/>
    <cellStyle name="Normal 3 3 2 2 2 9 11" xfId="46852"/>
    <cellStyle name="Normal 3 3 2 2 2 9 12" xfId="46853"/>
    <cellStyle name="Normal 3 3 2 2 2 9 13" xfId="46854"/>
    <cellStyle name="Normal 3 3 2 2 2 9 14" xfId="46855"/>
    <cellStyle name="Normal 3 3 2 2 2 9 15" xfId="46856"/>
    <cellStyle name="Normal 3 3 2 2 2 9 16" xfId="46857"/>
    <cellStyle name="Normal 3 3 2 2 2 9 17" xfId="46858"/>
    <cellStyle name="Normal 3 3 2 2 2 9 18" xfId="46859"/>
    <cellStyle name="Normal 3 3 2 2 2 9 19" xfId="46860"/>
    <cellStyle name="Normal 3 3 2 2 2 9 2" xfId="46861"/>
    <cellStyle name="Normal 3 3 2 2 2 9 20" xfId="46862"/>
    <cellStyle name="Normal 3 3 2 2 2 9 21" xfId="46863"/>
    <cellStyle name="Normal 3 3 2 2 2 9 22" xfId="46864"/>
    <cellStyle name="Normal 3 3 2 2 2 9 3" xfId="46865"/>
    <cellStyle name="Normal 3 3 2 2 2 9 4" xfId="46866"/>
    <cellStyle name="Normal 3 3 2 2 2 9 5" xfId="46867"/>
    <cellStyle name="Normal 3 3 2 2 2 9 6" xfId="46868"/>
    <cellStyle name="Normal 3 3 2 2 2 9 7" xfId="46869"/>
    <cellStyle name="Normal 3 3 2 2 2 9 8" xfId="46870"/>
    <cellStyle name="Normal 3 3 2 2 2 9 9" xfId="46871"/>
    <cellStyle name="Normal 3 3 2 2 20" xfId="46872"/>
    <cellStyle name="Normal 3 3 2 2 21" xfId="46873"/>
    <cellStyle name="Normal 3 3 2 2 22" xfId="46874"/>
    <cellStyle name="Normal 3 3 2 2 23" xfId="46875"/>
    <cellStyle name="Normal 3 3 2 2 24" xfId="46876"/>
    <cellStyle name="Normal 3 3 2 2 25" xfId="46877"/>
    <cellStyle name="Normal 3 3 2 2 26" xfId="46878"/>
    <cellStyle name="Normal 3 3 2 2 27" xfId="46879"/>
    <cellStyle name="Normal 3 3 2 2 28" xfId="46880"/>
    <cellStyle name="Normal 3 3 2 2 29" xfId="46881"/>
    <cellStyle name="Normal 3 3 2 2 3" xfId="46882"/>
    <cellStyle name="Normal 3 3 2 2 3 10" xfId="46883"/>
    <cellStyle name="Normal 3 3 2 2 3 10 10" xfId="46884"/>
    <cellStyle name="Normal 3 3 2 2 3 10 11" xfId="46885"/>
    <cellStyle name="Normal 3 3 2 2 3 10 12" xfId="46886"/>
    <cellStyle name="Normal 3 3 2 2 3 10 13" xfId="46887"/>
    <cellStyle name="Normal 3 3 2 2 3 10 14" xfId="46888"/>
    <cellStyle name="Normal 3 3 2 2 3 10 15" xfId="46889"/>
    <cellStyle name="Normal 3 3 2 2 3 10 16" xfId="46890"/>
    <cellStyle name="Normal 3 3 2 2 3 10 17" xfId="46891"/>
    <cellStyle name="Normal 3 3 2 2 3 10 18" xfId="46892"/>
    <cellStyle name="Normal 3 3 2 2 3 10 19" xfId="46893"/>
    <cellStyle name="Normal 3 3 2 2 3 10 2" xfId="46894"/>
    <cellStyle name="Normal 3 3 2 2 3 10 20" xfId="46895"/>
    <cellStyle name="Normal 3 3 2 2 3 10 21" xfId="46896"/>
    <cellStyle name="Normal 3 3 2 2 3 10 22" xfId="46897"/>
    <cellStyle name="Normal 3 3 2 2 3 10 3" xfId="46898"/>
    <cellStyle name="Normal 3 3 2 2 3 10 4" xfId="46899"/>
    <cellStyle name="Normal 3 3 2 2 3 10 5" xfId="46900"/>
    <cellStyle name="Normal 3 3 2 2 3 10 6" xfId="46901"/>
    <cellStyle name="Normal 3 3 2 2 3 10 7" xfId="46902"/>
    <cellStyle name="Normal 3 3 2 2 3 10 8" xfId="46903"/>
    <cellStyle name="Normal 3 3 2 2 3 10 9" xfId="46904"/>
    <cellStyle name="Normal 3 3 2 2 3 11" xfId="46905"/>
    <cellStyle name="Normal 3 3 2 2 3 11 10" xfId="46906"/>
    <cellStyle name="Normal 3 3 2 2 3 11 11" xfId="46907"/>
    <cellStyle name="Normal 3 3 2 2 3 11 12" xfId="46908"/>
    <cellStyle name="Normal 3 3 2 2 3 11 13" xfId="46909"/>
    <cellStyle name="Normal 3 3 2 2 3 11 14" xfId="46910"/>
    <cellStyle name="Normal 3 3 2 2 3 11 15" xfId="46911"/>
    <cellStyle name="Normal 3 3 2 2 3 11 16" xfId="46912"/>
    <cellStyle name="Normal 3 3 2 2 3 11 17" xfId="46913"/>
    <cellStyle name="Normal 3 3 2 2 3 11 18" xfId="46914"/>
    <cellStyle name="Normal 3 3 2 2 3 11 19" xfId="46915"/>
    <cellStyle name="Normal 3 3 2 2 3 11 2" xfId="46916"/>
    <cellStyle name="Normal 3 3 2 2 3 11 20" xfId="46917"/>
    <cellStyle name="Normal 3 3 2 2 3 11 21" xfId="46918"/>
    <cellStyle name="Normal 3 3 2 2 3 11 22" xfId="46919"/>
    <cellStyle name="Normal 3 3 2 2 3 11 3" xfId="46920"/>
    <cellStyle name="Normal 3 3 2 2 3 11 4" xfId="46921"/>
    <cellStyle name="Normal 3 3 2 2 3 11 5" xfId="46922"/>
    <cellStyle name="Normal 3 3 2 2 3 11 6" xfId="46923"/>
    <cellStyle name="Normal 3 3 2 2 3 11 7" xfId="46924"/>
    <cellStyle name="Normal 3 3 2 2 3 11 8" xfId="46925"/>
    <cellStyle name="Normal 3 3 2 2 3 11 9" xfId="46926"/>
    <cellStyle name="Normal 3 3 2 2 3 12" xfId="46927"/>
    <cellStyle name="Normal 3 3 2 2 3 12 10" xfId="46928"/>
    <cellStyle name="Normal 3 3 2 2 3 12 11" xfId="46929"/>
    <cellStyle name="Normal 3 3 2 2 3 12 12" xfId="46930"/>
    <cellStyle name="Normal 3 3 2 2 3 12 13" xfId="46931"/>
    <cellStyle name="Normal 3 3 2 2 3 12 14" xfId="46932"/>
    <cellStyle name="Normal 3 3 2 2 3 12 15" xfId="46933"/>
    <cellStyle name="Normal 3 3 2 2 3 12 16" xfId="46934"/>
    <cellStyle name="Normal 3 3 2 2 3 12 17" xfId="46935"/>
    <cellStyle name="Normal 3 3 2 2 3 12 18" xfId="46936"/>
    <cellStyle name="Normal 3 3 2 2 3 12 19" xfId="46937"/>
    <cellStyle name="Normal 3 3 2 2 3 12 2" xfId="46938"/>
    <cellStyle name="Normal 3 3 2 2 3 12 20" xfId="46939"/>
    <cellStyle name="Normal 3 3 2 2 3 12 21" xfId="46940"/>
    <cellStyle name="Normal 3 3 2 2 3 12 22" xfId="46941"/>
    <cellStyle name="Normal 3 3 2 2 3 12 3" xfId="46942"/>
    <cellStyle name="Normal 3 3 2 2 3 12 4" xfId="46943"/>
    <cellStyle name="Normal 3 3 2 2 3 12 5" xfId="46944"/>
    <cellStyle name="Normal 3 3 2 2 3 12 6" xfId="46945"/>
    <cellStyle name="Normal 3 3 2 2 3 12 7" xfId="46946"/>
    <cellStyle name="Normal 3 3 2 2 3 12 8" xfId="46947"/>
    <cellStyle name="Normal 3 3 2 2 3 12 9" xfId="46948"/>
    <cellStyle name="Normal 3 3 2 2 3 13" xfId="46949"/>
    <cellStyle name="Normal 3 3 2 2 3 13 10" xfId="46950"/>
    <cellStyle name="Normal 3 3 2 2 3 13 11" xfId="46951"/>
    <cellStyle name="Normal 3 3 2 2 3 13 12" xfId="46952"/>
    <cellStyle name="Normal 3 3 2 2 3 13 13" xfId="46953"/>
    <cellStyle name="Normal 3 3 2 2 3 13 14" xfId="46954"/>
    <cellStyle name="Normal 3 3 2 2 3 13 15" xfId="46955"/>
    <cellStyle name="Normal 3 3 2 2 3 13 16" xfId="46956"/>
    <cellStyle name="Normal 3 3 2 2 3 13 17" xfId="46957"/>
    <cellStyle name="Normal 3 3 2 2 3 13 18" xfId="46958"/>
    <cellStyle name="Normal 3 3 2 2 3 13 19" xfId="46959"/>
    <cellStyle name="Normal 3 3 2 2 3 13 2" xfId="46960"/>
    <cellStyle name="Normal 3 3 2 2 3 13 20" xfId="46961"/>
    <cellStyle name="Normal 3 3 2 2 3 13 21" xfId="46962"/>
    <cellStyle name="Normal 3 3 2 2 3 13 22" xfId="46963"/>
    <cellStyle name="Normal 3 3 2 2 3 13 3" xfId="46964"/>
    <cellStyle name="Normal 3 3 2 2 3 13 4" xfId="46965"/>
    <cellStyle name="Normal 3 3 2 2 3 13 5" xfId="46966"/>
    <cellStyle name="Normal 3 3 2 2 3 13 6" xfId="46967"/>
    <cellStyle name="Normal 3 3 2 2 3 13 7" xfId="46968"/>
    <cellStyle name="Normal 3 3 2 2 3 13 8" xfId="46969"/>
    <cellStyle name="Normal 3 3 2 2 3 13 9" xfId="46970"/>
    <cellStyle name="Normal 3 3 2 2 3 14" xfId="46971"/>
    <cellStyle name="Normal 3 3 2 2 3 14 10" xfId="46972"/>
    <cellStyle name="Normal 3 3 2 2 3 14 11" xfId="46973"/>
    <cellStyle name="Normal 3 3 2 2 3 14 12" xfId="46974"/>
    <cellStyle name="Normal 3 3 2 2 3 14 13" xfId="46975"/>
    <cellStyle name="Normal 3 3 2 2 3 14 14" xfId="46976"/>
    <cellStyle name="Normal 3 3 2 2 3 14 15" xfId="46977"/>
    <cellStyle name="Normal 3 3 2 2 3 14 16" xfId="46978"/>
    <cellStyle name="Normal 3 3 2 2 3 14 17" xfId="46979"/>
    <cellStyle name="Normal 3 3 2 2 3 14 18" xfId="46980"/>
    <cellStyle name="Normal 3 3 2 2 3 14 19" xfId="46981"/>
    <cellStyle name="Normal 3 3 2 2 3 14 2" xfId="46982"/>
    <cellStyle name="Normal 3 3 2 2 3 14 20" xfId="46983"/>
    <cellStyle name="Normal 3 3 2 2 3 14 21" xfId="46984"/>
    <cellStyle name="Normal 3 3 2 2 3 14 22" xfId="46985"/>
    <cellStyle name="Normal 3 3 2 2 3 14 3" xfId="46986"/>
    <cellStyle name="Normal 3 3 2 2 3 14 4" xfId="46987"/>
    <cellStyle name="Normal 3 3 2 2 3 14 5" xfId="46988"/>
    <cellStyle name="Normal 3 3 2 2 3 14 6" xfId="46989"/>
    <cellStyle name="Normal 3 3 2 2 3 14 7" xfId="46990"/>
    <cellStyle name="Normal 3 3 2 2 3 14 8" xfId="46991"/>
    <cellStyle name="Normal 3 3 2 2 3 14 9" xfId="46992"/>
    <cellStyle name="Normal 3 3 2 2 3 15" xfId="46993"/>
    <cellStyle name="Normal 3 3 2 2 3 15 10" xfId="46994"/>
    <cellStyle name="Normal 3 3 2 2 3 15 11" xfId="46995"/>
    <cellStyle name="Normal 3 3 2 2 3 15 12" xfId="46996"/>
    <cellStyle name="Normal 3 3 2 2 3 15 13" xfId="46997"/>
    <cellStyle name="Normal 3 3 2 2 3 15 14" xfId="46998"/>
    <cellStyle name="Normal 3 3 2 2 3 15 15" xfId="46999"/>
    <cellStyle name="Normal 3 3 2 2 3 15 16" xfId="47000"/>
    <cellStyle name="Normal 3 3 2 2 3 15 17" xfId="47001"/>
    <cellStyle name="Normal 3 3 2 2 3 15 18" xfId="47002"/>
    <cellStyle name="Normal 3 3 2 2 3 15 19" xfId="47003"/>
    <cellStyle name="Normal 3 3 2 2 3 15 2" xfId="47004"/>
    <cellStyle name="Normal 3 3 2 2 3 15 20" xfId="47005"/>
    <cellStyle name="Normal 3 3 2 2 3 15 21" xfId="47006"/>
    <cellStyle name="Normal 3 3 2 2 3 15 22" xfId="47007"/>
    <cellStyle name="Normal 3 3 2 2 3 15 3" xfId="47008"/>
    <cellStyle name="Normal 3 3 2 2 3 15 4" xfId="47009"/>
    <cellStyle name="Normal 3 3 2 2 3 15 5" xfId="47010"/>
    <cellStyle name="Normal 3 3 2 2 3 15 6" xfId="47011"/>
    <cellStyle name="Normal 3 3 2 2 3 15 7" xfId="47012"/>
    <cellStyle name="Normal 3 3 2 2 3 15 8" xfId="47013"/>
    <cellStyle name="Normal 3 3 2 2 3 15 9" xfId="47014"/>
    <cellStyle name="Normal 3 3 2 2 3 16" xfId="47015"/>
    <cellStyle name="Normal 3 3 2 2 3 16 10" xfId="47016"/>
    <cellStyle name="Normal 3 3 2 2 3 16 11" xfId="47017"/>
    <cellStyle name="Normal 3 3 2 2 3 16 12" xfId="47018"/>
    <cellStyle name="Normal 3 3 2 2 3 16 13" xfId="47019"/>
    <cellStyle name="Normal 3 3 2 2 3 16 14" xfId="47020"/>
    <cellStyle name="Normal 3 3 2 2 3 16 15" xfId="47021"/>
    <cellStyle name="Normal 3 3 2 2 3 16 16" xfId="47022"/>
    <cellStyle name="Normal 3 3 2 2 3 16 17" xfId="47023"/>
    <cellStyle name="Normal 3 3 2 2 3 16 18" xfId="47024"/>
    <cellStyle name="Normal 3 3 2 2 3 16 19" xfId="47025"/>
    <cellStyle name="Normal 3 3 2 2 3 16 2" xfId="47026"/>
    <cellStyle name="Normal 3 3 2 2 3 16 20" xfId="47027"/>
    <cellStyle name="Normal 3 3 2 2 3 16 21" xfId="47028"/>
    <cellStyle name="Normal 3 3 2 2 3 16 22" xfId="47029"/>
    <cellStyle name="Normal 3 3 2 2 3 16 3" xfId="47030"/>
    <cellStyle name="Normal 3 3 2 2 3 16 4" xfId="47031"/>
    <cellStyle name="Normal 3 3 2 2 3 16 5" xfId="47032"/>
    <cellStyle name="Normal 3 3 2 2 3 16 6" xfId="47033"/>
    <cellStyle name="Normal 3 3 2 2 3 16 7" xfId="47034"/>
    <cellStyle name="Normal 3 3 2 2 3 16 8" xfId="47035"/>
    <cellStyle name="Normal 3 3 2 2 3 16 9" xfId="47036"/>
    <cellStyle name="Normal 3 3 2 2 3 17" xfId="47037"/>
    <cellStyle name="Normal 3 3 2 2 3 17 10" xfId="47038"/>
    <cellStyle name="Normal 3 3 2 2 3 17 11" xfId="47039"/>
    <cellStyle name="Normal 3 3 2 2 3 17 12" xfId="47040"/>
    <cellStyle name="Normal 3 3 2 2 3 17 13" xfId="47041"/>
    <cellStyle name="Normal 3 3 2 2 3 17 14" xfId="47042"/>
    <cellStyle name="Normal 3 3 2 2 3 17 15" xfId="47043"/>
    <cellStyle name="Normal 3 3 2 2 3 17 16" xfId="47044"/>
    <cellStyle name="Normal 3 3 2 2 3 17 17" xfId="47045"/>
    <cellStyle name="Normal 3 3 2 2 3 17 18" xfId="47046"/>
    <cellStyle name="Normal 3 3 2 2 3 17 19" xfId="47047"/>
    <cellStyle name="Normal 3 3 2 2 3 17 2" xfId="47048"/>
    <cellStyle name="Normal 3 3 2 2 3 17 20" xfId="47049"/>
    <cellStyle name="Normal 3 3 2 2 3 17 21" xfId="47050"/>
    <cellStyle name="Normal 3 3 2 2 3 17 22" xfId="47051"/>
    <cellStyle name="Normal 3 3 2 2 3 17 3" xfId="47052"/>
    <cellStyle name="Normal 3 3 2 2 3 17 4" xfId="47053"/>
    <cellStyle name="Normal 3 3 2 2 3 17 5" xfId="47054"/>
    <cellStyle name="Normal 3 3 2 2 3 17 6" xfId="47055"/>
    <cellStyle name="Normal 3 3 2 2 3 17 7" xfId="47056"/>
    <cellStyle name="Normal 3 3 2 2 3 17 8" xfId="47057"/>
    <cellStyle name="Normal 3 3 2 2 3 17 9" xfId="47058"/>
    <cellStyle name="Normal 3 3 2 2 3 18" xfId="47059"/>
    <cellStyle name="Normal 3 3 2 2 3 18 10" xfId="47060"/>
    <cellStyle name="Normal 3 3 2 2 3 18 11" xfId="47061"/>
    <cellStyle name="Normal 3 3 2 2 3 18 12" xfId="47062"/>
    <cellStyle name="Normal 3 3 2 2 3 18 13" xfId="47063"/>
    <cellStyle name="Normal 3 3 2 2 3 18 14" xfId="47064"/>
    <cellStyle name="Normal 3 3 2 2 3 18 15" xfId="47065"/>
    <cellStyle name="Normal 3 3 2 2 3 18 16" xfId="47066"/>
    <cellStyle name="Normal 3 3 2 2 3 18 17" xfId="47067"/>
    <cellStyle name="Normal 3 3 2 2 3 18 18" xfId="47068"/>
    <cellStyle name="Normal 3 3 2 2 3 18 19" xfId="47069"/>
    <cellStyle name="Normal 3 3 2 2 3 18 2" xfId="47070"/>
    <cellStyle name="Normal 3 3 2 2 3 18 20" xfId="47071"/>
    <cellStyle name="Normal 3 3 2 2 3 18 21" xfId="47072"/>
    <cellStyle name="Normal 3 3 2 2 3 18 22" xfId="47073"/>
    <cellStyle name="Normal 3 3 2 2 3 18 3" xfId="47074"/>
    <cellStyle name="Normal 3 3 2 2 3 18 4" xfId="47075"/>
    <cellStyle name="Normal 3 3 2 2 3 18 5" xfId="47076"/>
    <cellStyle name="Normal 3 3 2 2 3 18 6" xfId="47077"/>
    <cellStyle name="Normal 3 3 2 2 3 18 7" xfId="47078"/>
    <cellStyle name="Normal 3 3 2 2 3 18 8" xfId="47079"/>
    <cellStyle name="Normal 3 3 2 2 3 18 9" xfId="47080"/>
    <cellStyle name="Normal 3 3 2 2 3 19" xfId="47081"/>
    <cellStyle name="Normal 3 3 2 2 3 19 10" xfId="47082"/>
    <cellStyle name="Normal 3 3 2 2 3 19 11" xfId="47083"/>
    <cellStyle name="Normal 3 3 2 2 3 19 12" xfId="47084"/>
    <cellStyle name="Normal 3 3 2 2 3 19 13" xfId="47085"/>
    <cellStyle name="Normal 3 3 2 2 3 19 14" xfId="47086"/>
    <cellStyle name="Normal 3 3 2 2 3 19 15" xfId="47087"/>
    <cellStyle name="Normal 3 3 2 2 3 19 16" xfId="47088"/>
    <cellStyle name="Normal 3 3 2 2 3 19 17" xfId="47089"/>
    <cellStyle name="Normal 3 3 2 2 3 19 18" xfId="47090"/>
    <cellStyle name="Normal 3 3 2 2 3 19 19" xfId="47091"/>
    <cellStyle name="Normal 3 3 2 2 3 19 2" xfId="47092"/>
    <cellStyle name="Normal 3 3 2 2 3 19 20" xfId="47093"/>
    <cellStyle name="Normal 3 3 2 2 3 19 21" xfId="47094"/>
    <cellStyle name="Normal 3 3 2 2 3 19 22" xfId="47095"/>
    <cellStyle name="Normal 3 3 2 2 3 19 3" xfId="47096"/>
    <cellStyle name="Normal 3 3 2 2 3 19 4" xfId="47097"/>
    <cellStyle name="Normal 3 3 2 2 3 19 5" xfId="47098"/>
    <cellStyle name="Normal 3 3 2 2 3 19 6" xfId="47099"/>
    <cellStyle name="Normal 3 3 2 2 3 19 7" xfId="47100"/>
    <cellStyle name="Normal 3 3 2 2 3 19 8" xfId="47101"/>
    <cellStyle name="Normal 3 3 2 2 3 19 9" xfId="47102"/>
    <cellStyle name="Normal 3 3 2 2 3 2" xfId="47103"/>
    <cellStyle name="Normal 3 3 2 2 3 2 10" xfId="47104"/>
    <cellStyle name="Normal 3 3 2 2 3 2 11" xfId="47105"/>
    <cellStyle name="Normal 3 3 2 2 3 2 12" xfId="47106"/>
    <cellStyle name="Normal 3 3 2 2 3 2 13" xfId="47107"/>
    <cellStyle name="Normal 3 3 2 2 3 2 14" xfId="47108"/>
    <cellStyle name="Normal 3 3 2 2 3 2 15" xfId="47109"/>
    <cellStyle name="Normal 3 3 2 2 3 2 16" xfId="47110"/>
    <cellStyle name="Normal 3 3 2 2 3 2 17" xfId="47111"/>
    <cellStyle name="Normal 3 3 2 2 3 2 18" xfId="47112"/>
    <cellStyle name="Normal 3 3 2 2 3 2 19" xfId="47113"/>
    <cellStyle name="Normal 3 3 2 2 3 2 2" xfId="47114"/>
    <cellStyle name="Normal 3 3 2 2 3 2 20" xfId="47115"/>
    <cellStyle name="Normal 3 3 2 2 3 2 21" xfId="47116"/>
    <cellStyle name="Normal 3 3 2 2 3 2 22" xfId="47117"/>
    <cellStyle name="Normal 3 3 2 2 3 2 23" xfId="47118"/>
    <cellStyle name="Normal 3 3 2 2 3 2 24" xfId="47119"/>
    <cellStyle name="Normal 3 3 2 2 3 2 25" xfId="47120"/>
    <cellStyle name="Normal 3 3 2 2 3 2 26" xfId="47121"/>
    <cellStyle name="Normal 3 3 2 2 3 2 27" xfId="47122"/>
    <cellStyle name="Normal 3 3 2 2 3 2 28" xfId="47123"/>
    <cellStyle name="Normal 3 3 2 2 3 2 29" xfId="47124"/>
    <cellStyle name="Normal 3 3 2 2 3 2 3" xfId="47125"/>
    <cellStyle name="Normal 3 3 2 2 3 2 30" xfId="47126"/>
    <cellStyle name="Normal 3 3 2 2 3 2 31" xfId="47127"/>
    <cellStyle name="Normal 3 3 2 2 3 2 32" xfId="47128"/>
    <cellStyle name="Normal 3 3 2 2 3 2 33" xfId="47129"/>
    <cellStyle name="Normal 3 3 2 2 3 2 34" xfId="47130"/>
    <cellStyle name="Normal 3 3 2 2 3 2 35" xfId="47131"/>
    <cellStyle name="Normal 3 3 2 2 3 2 36" xfId="47132"/>
    <cellStyle name="Normal 3 3 2 2 3 2 37" xfId="47133"/>
    <cellStyle name="Normal 3 3 2 2 3 2 38" xfId="47134"/>
    <cellStyle name="Normal 3 3 2 2 3 2 39" xfId="47135"/>
    <cellStyle name="Normal 3 3 2 2 3 2 4" xfId="47136"/>
    <cellStyle name="Normal 3 3 2 2 3 2 40" xfId="47137"/>
    <cellStyle name="Normal 3 3 2 2 3 2 5" xfId="47138"/>
    <cellStyle name="Normal 3 3 2 2 3 2 6" xfId="47139"/>
    <cellStyle name="Normal 3 3 2 2 3 2 7" xfId="47140"/>
    <cellStyle name="Normal 3 3 2 2 3 2 8" xfId="47141"/>
    <cellStyle name="Normal 3 3 2 2 3 2 9" xfId="47142"/>
    <cellStyle name="Normal 3 3 2 2 3 20" xfId="47143"/>
    <cellStyle name="Normal 3 3 2 2 3 21" xfId="47144"/>
    <cellStyle name="Normal 3 3 2 2 3 22" xfId="47145"/>
    <cellStyle name="Normal 3 3 2 2 3 23" xfId="47146"/>
    <cellStyle name="Normal 3 3 2 2 3 24" xfId="47147"/>
    <cellStyle name="Normal 3 3 2 2 3 25" xfId="47148"/>
    <cellStyle name="Normal 3 3 2 2 3 26" xfId="47149"/>
    <cellStyle name="Normal 3 3 2 2 3 27" xfId="47150"/>
    <cellStyle name="Normal 3 3 2 2 3 28" xfId="47151"/>
    <cellStyle name="Normal 3 3 2 2 3 29" xfId="47152"/>
    <cellStyle name="Normal 3 3 2 2 3 3" xfId="47153"/>
    <cellStyle name="Normal 3 3 2 2 3 3 10" xfId="47154"/>
    <cellStyle name="Normal 3 3 2 2 3 3 11" xfId="47155"/>
    <cellStyle name="Normal 3 3 2 2 3 3 12" xfId="47156"/>
    <cellStyle name="Normal 3 3 2 2 3 3 13" xfId="47157"/>
    <cellStyle name="Normal 3 3 2 2 3 3 14" xfId="47158"/>
    <cellStyle name="Normal 3 3 2 2 3 3 15" xfId="47159"/>
    <cellStyle name="Normal 3 3 2 2 3 3 16" xfId="47160"/>
    <cellStyle name="Normal 3 3 2 2 3 3 17" xfId="47161"/>
    <cellStyle name="Normal 3 3 2 2 3 3 18" xfId="47162"/>
    <cellStyle name="Normal 3 3 2 2 3 3 19" xfId="47163"/>
    <cellStyle name="Normal 3 3 2 2 3 3 2" xfId="47164"/>
    <cellStyle name="Normal 3 3 2 2 3 3 20" xfId="47165"/>
    <cellStyle name="Normal 3 3 2 2 3 3 21" xfId="47166"/>
    <cellStyle name="Normal 3 3 2 2 3 3 22" xfId="47167"/>
    <cellStyle name="Normal 3 3 2 2 3 3 3" xfId="47168"/>
    <cellStyle name="Normal 3 3 2 2 3 3 4" xfId="47169"/>
    <cellStyle name="Normal 3 3 2 2 3 3 5" xfId="47170"/>
    <cellStyle name="Normal 3 3 2 2 3 3 6" xfId="47171"/>
    <cellStyle name="Normal 3 3 2 2 3 3 7" xfId="47172"/>
    <cellStyle name="Normal 3 3 2 2 3 3 8" xfId="47173"/>
    <cellStyle name="Normal 3 3 2 2 3 3 9" xfId="47174"/>
    <cellStyle name="Normal 3 3 2 2 3 30" xfId="47175"/>
    <cellStyle name="Normal 3 3 2 2 3 31" xfId="47176"/>
    <cellStyle name="Normal 3 3 2 2 3 32" xfId="47177"/>
    <cellStyle name="Normal 3 3 2 2 3 33" xfId="47178"/>
    <cellStyle name="Normal 3 3 2 2 3 34" xfId="47179"/>
    <cellStyle name="Normal 3 3 2 2 3 35" xfId="47180"/>
    <cellStyle name="Normal 3 3 2 2 3 36" xfId="47181"/>
    <cellStyle name="Normal 3 3 2 2 3 37" xfId="47182"/>
    <cellStyle name="Normal 3 3 2 2 3 38" xfId="47183"/>
    <cellStyle name="Normal 3 3 2 2 3 39" xfId="47184"/>
    <cellStyle name="Normal 3 3 2 2 3 4" xfId="47185"/>
    <cellStyle name="Normal 3 3 2 2 3 4 10" xfId="47186"/>
    <cellStyle name="Normal 3 3 2 2 3 4 11" xfId="47187"/>
    <cellStyle name="Normal 3 3 2 2 3 4 12" xfId="47188"/>
    <cellStyle name="Normal 3 3 2 2 3 4 13" xfId="47189"/>
    <cellStyle name="Normal 3 3 2 2 3 4 14" xfId="47190"/>
    <cellStyle name="Normal 3 3 2 2 3 4 15" xfId="47191"/>
    <cellStyle name="Normal 3 3 2 2 3 4 16" xfId="47192"/>
    <cellStyle name="Normal 3 3 2 2 3 4 17" xfId="47193"/>
    <cellStyle name="Normal 3 3 2 2 3 4 18" xfId="47194"/>
    <cellStyle name="Normal 3 3 2 2 3 4 19" xfId="47195"/>
    <cellStyle name="Normal 3 3 2 2 3 4 2" xfId="47196"/>
    <cellStyle name="Normal 3 3 2 2 3 4 20" xfId="47197"/>
    <cellStyle name="Normal 3 3 2 2 3 4 21" xfId="47198"/>
    <cellStyle name="Normal 3 3 2 2 3 4 22" xfId="47199"/>
    <cellStyle name="Normal 3 3 2 2 3 4 3" xfId="47200"/>
    <cellStyle name="Normal 3 3 2 2 3 4 4" xfId="47201"/>
    <cellStyle name="Normal 3 3 2 2 3 4 5" xfId="47202"/>
    <cellStyle name="Normal 3 3 2 2 3 4 6" xfId="47203"/>
    <cellStyle name="Normal 3 3 2 2 3 4 7" xfId="47204"/>
    <cellStyle name="Normal 3 3 2 2 3 4 8" xfId="47205"/>
    <cellStyle name="Normal 3 3 2 2 3 4 9" xfId="47206"/>
    <cellStyle name="Normal 3 3 2 2 3 40" xfId="47207"/>
    <cellStyle name="Normal 3 3 2 2 3 5" xfId="47208"/>
    <cellStyle name="Normal 3 3 2 2 3 5 10" xfId="47209"/>
    <cellStyle name="Normal 3 3 2 2 3 5 11" xfId="47210"/>
    <cellStyle name="Normal 3 3 2 2 3 5 12" xfId="47211"/>
    <cellStyle name="Normal 3 3 2 2 3 5 13" xfId="47212"/>
    <cellStyle name="Normal 3 3 2 2 3 5 14" xfId="47213"/>
    <cellStyle name="Normal 3 3 2 2 3 5 15" xfId="47214"/>
    <cellStyle name="Normal 3 3 2 2 3 5 16" xfId="47215"/>
    <cellStyle name="Normal 3 3 2 2 3 5 17" xfId="47216"/>
    <cellStyle name="Normal 3 3 2 2 3 5 18" xfId="47217"/>
    <cellStyle name="Normal 3 3 2 2 3 5 19" xfId="47218"/>
    <cellStyle name="Normal 3 3 2 2 3 5 2" xfId="47219"/>
    <cellStyle name="Normal 3 3 2 2 3 5 20" xfId="47220"/>
    <cellStyle name="Normal 3 3 2 2 3 5 21" xfId="47221"/>
    <cellStyle name="Normal 3 3 2 2 3 5 22" xfId="47222"/>
    <cellStyle name="Normal 3 3 2 2 3 5 3" xfId="47223"/>
    <cellStyle name="Normal 3 3 2 2 3 5 4" xfId="47224"/>
    <cellStyle name="Normal 3 3 2 2 3 5 5" xfId="47225"/>
    <cellStyle name="Normal 3 3 2 2 3 5 6" xfId="47226"/>
    <cellStyle name="Normal 3 3 2 2 3 5 7" xfId="47227"/>
    <cellStyle name="Normal 3 3 2 2 3 5 8" xfId="47228"/>
    <cellStyle name="Normal 3 3 2 2 3 5 9" xfId="47229"/>
    <cellStyle name="Normal 3 3 2 2 3 6" xfId="47230"/>
    <cellStyle name="Normal 3 3 2 2 3 6 10" xfId="47231"/>
    <cellStyle name="Normal 3 3 2 2 3 6 11" xfId="47232"/>
    <cellStyle name="Normal 3 3 2 2 3 6 12" xfId="47233"/>
    <cellStyle name="Normal 3 3 2 2 3 6 13" xfId="47234"/>
    <cellStyle name="Normal 3 3 2 2 3 6 14" xfId="47235"/>
    <cellStyle name="Normal 3 3 2 2 3 6 15" xfId="47236"/>
    <cellStyle name="Normal 3 3 2 2 3 6 16" xfId="47237"/>
    <cellStyle name="Normal 3 3 2 2 3 6 17" xfId="47238"/>
    <cellStyle name="Normal 3 3 2 2 3 6 18" xfId="47239"/>
    <cellStyle name="Normal 3 3 2 2 3 6 19" xfId="47240"/>
    <cellStyle name="Normal 3 3 2 2 3 6 2" xfId="47241"/>
    <cellStyle name="Normal 3 3 2 2 3 6 20" xfId="47242"/>
    <cellStyle name="Normal 3 3 2 2 3 6 21" xfId="47243"/>
    <cellStyle name="Normal 3 3 2 2 3 6 22" xfId="47244"/>
    <cellStyle name="Normal 3 3 2 2 3 6 3" xfId="47245"/>
    <cellStyle name="Normal 3 3 2 2 3 6 4" xfId="47246"/>
    <cellStyle name="Normal 3 3 2 2 3 6 5" xfId="47247"/>
    <cellStyle name="Normal 3 3 2 2 3 6 6" xfId="47248"/>
    <cellStyle name="Normal 3 3 2 2 3 6 7" xfId="47249"/>
    <cellStyle name="Normal 3 3 2 2 3 6 8" xfId="47250"/>
    <cellStyle name="Normal 3 3 2 2 3 6 9" xfId="47251"/>
    <cellStyle name="Normal 3 3 2 2 3 7" xfId="47252"/>
    <cellStyle name="Normal 3 3 2 2 3 7 10" xfId="47253"/>
    <cellStyle name="Normal 3 3 2 2 3 7 11" xfId="47254"/>
    <cellStyle name="Normal 3 3 2 2 3 7 12" xfId="47255"/>
    <cellStyle name="Normal 3 3 2 2 3 7 13" xfId="47256"/>
    <cellStyle name="Normal 3 3 2 2 3 7 14" xfId="47257"/>
    <cellStyle name="Normal 3 3 2 2 3 7 15" xfId="47258"/>
    <cellStyle name="Normal 3 3 2 2 3 7 16" xfId="47259"/>
    <cellStyle name="Normal 3 3 2 2 3 7 17" xfId="47260"/>
    <cellStyle name="Normal 3 3 2 2 3 7 18" xfId="47261"/>
    <cellStyle name="Normal 3 3 2 2 3 7 19" xfId="47262"/>
    <cellStyle name="Normal 3 3 2 2 3 7 2" xfId="47263"/>
    <cellStyle name="Normal 3 3 2 2 3 7 20" xfId="47264"/>
    <cellStyle name="Normal 3 3 2 2 3 7 21" xfId="47265"/>
    <cellStyle name="Normal 3 3 2 2 3 7 22" xfId="47266"/>
    <cellStyle name="Normal 3 3 2 2 3 7 3" xfId="47267"/>
    <cellStyle name="Normal 3 3 2 2 3 7 4" xfId="47268"/>
    <cellStyle name="Normal 3 3 2 2 3 7 5" xfId="47269"/>
    <cellStyle name="Normal 3 3 2 2 3 7 6" xfId="47270"/>
    <cellStyle name="Normal 3 3 2 2 3 7 7" xfId="47271"/>
    <cellStyle name="Normal 3 3 2 2 3 7 8" xfId="47272"/>
    <cellStyle name="Normal 3 3 2 2 3 7 9" xfId="47273"/>
    <cellStyle name="Normal 3 3 2 2 3 8" xfId="47274"/>
    <cellStyle name="Normal 3 3 2 2 3 8 10" xfId="47275"/>
    <cellStyle name="Normal 3 3 2 2 3 8 11" xfId="47276"/>
    <cellStyle name="Normal 3 3 2 2 3 8 12" xfId="47277"/>
    <cellStyle name="Normal 3 3 2 2 3 8 13" xfId="47278"/>
    <cellStyle name="Normal 3 3 2 2 3 8 14" xfId="47279"/>
    <cellStyle name="Normal 3 3 2 2 3 8 15" xfId="47280"/>
    <cellStyle name="Normal 3 3 2 2 3 8 16" xfId="47281"/>
    <cellStyle name="Normal 3 3 2 2 3 8 17" xfId="47282"/>
    <cellStyle name="Normal 3 3 2 2 3 8 18" xfId="47283"/>
    <cellStyle name="Normal 3 3 2 2 3 8 19" xfId="47284"/>
    <cellStyle name="Normal 3 3 2 2 3 8 2" xfId="47285"/>
    <cellStyle name="Normal 3 3 2 2 3 8 20" xfId="47286"/>
    <cellStyle name="Normal 3 3 2 2 3 8 21" xfId="47287"/>
    <cellStyle name="Normal 3 3 2 2 3 8 22" xfId="47288"/>
    <cellStyle name="Normal 3 3 2 2 3 8 3" xfId="47289"/>
    <cellStyle name="Normal 3 3 2 2 3 8 4" xfId="47290"/>
    <cellStyle name="Normal 3 3 2 2 3 8 5" xfId="47291"/>
    <cellStyle name="Normal 3 3 2 2 3 8 6" xfId="47292"/>
    <cellStyle name="Normal 3 3 2 2 3 8 7" xfId="47293"/>
    <cellStyle name="Normal 3 3 2 2 3 8 8" xfId="47294"/>
    <cellStyle name="Normal 3 3 2 2 3 8 9" xfId="47295"/>
    <cellStyle name="Normal 3 3 2 2 3 9" xfId="47296"/>
    <cellStyle name="Normal 3 3 2 2 3 9 10" xfId="47297"/>
    <cellStyle name="Normal 3 3 2 2 3 9 11" xfId="47298"/>
    <cellStyle name="Normal 3 3 2 2 3 9 12" xfId="47299"/>
    <cellStyle name="Normal 3 3 2 2 3 9 13" xfId="47300"/>
    <cellStyle name="Normal 3 3 2 2 3 9 14" xfId="47301"/>
    <cellStyle name="Normal 3 3 2 2 3 9 15" xfId="47302"/>
    <cellStyle name="Normal 3 3 2 2 3 9 16" xfId="47303"/>
    <cellStyle name="Normal 3 3 2 2 3 9 17" xfId="47304"/>
    <cellStyle name="Normal 3 3 2 2 3 9 18" xfId="47305"/>
    <cellStyle name="Normal 3 3 2 2 3 9 19" xfId="47306"/>
    <cellStyle name="Normal 3 3 2 2 3 9 2" xfId="47307"/>
    <cellStyle name="Normal 3 3 2 2 3 9 20" xfId="47308"/>
    <cellStyle name="Normal 3 3 2 2 3 9 21" xfId="47309"/>
    <cellStyle name="Normal 3 3 2 2 3 9 22" xfId="47310"/>
    <cellStyle name="Normal 3 3 2 2 3 9 3" xfId="47311"/>
    <cellStyle name="Normal 3 3 2 2 3 9 4" xfId="47312"/>
    <cellStyle name="Normal 3 3 2 2 3 9 5" xfId="47313"/>
    <cellStyle name="Normal 3 3 2 2 3 9 6" xfId="47314"/>
    <cellStyle name="Normal 3 3 2 2 3 9 7" xfId="47315"/>
    <cellStyle name="Normal 3 3 2 2 3 9 8" xfId="47316"/>
    <cellStyle name="Normal 3 3 2 2 3 9 9" xfId="47317"/>
    <cellStyle name="Normal 3 3 2 2 30" xfId="47318"/>
    <cellStyle name="Normal 3 3 2 2 31" xfId="47319"/>
    <cellStyle name="Normal 3 3 2 2 32" xfId="47320"/>
    <cellStyle name="Normal 3 3 2 2 33" xfId="47321"/>
    <cellStyle name="Normal 3 3 2 2 34" xfId="47322"/>
    <cellStyle name="Normal 3 3 2 2 35" xfId="47323"/>
    <cellStyle name="Normal 3 3 2 2 36" xfId="47324"/>
    <cellStyle name="Normal 3 3 2 2 37" xfId="47325"/>
    <cellStyle name="Normal 3 3 2 2 38" xfId="47326"/>
    <cellStyle name="Normal 3 3 2 2 39" xfId="47327"/>
    <cellStyle name="Normal 3 3 2 2 4" xfId="47328"/>
    <cellStyle name="Normal 3 3 2 2 4 10" xfId="47329"/>
    <cellStyle name="Normal 3 3 2 2 4 11" xfId="47330"/>
    <cellStyle name="Normal 3 3 2 2 4 12" xfId="47331"/>
    <cellStyle name="Normal 3 3 2 2 4 13" xfId="47332"/>
    <cellStyle name="Normal 3 3 2 2 4 14" xfId="47333"/>
    <cellStyle name="Normal 3 3 2 2 4 15" xfId="47334"/>
    <cellStyle name="Normal 3 3 2 2 4 16" xfId="47335"/>
    <cellStyle name="Normal 3 3 2 2 4 17" xfId="47336"/>
    <cellStyle name="Normal 3 3 2 2 4 18" xfId="47337"/>
    <cellStyle name="Normal 3 3 2 2 4 19" xfId="47338"/>
    <cellStyle name="Normal 3 3 2 2 4 2" xfId="47339"/>
    <cellStyle name="Normal 3 3 2 2 4 20" xfId="47340"/>
    <cellStyle name="Normal 3 3 2 2 4 21" xfId="47341"/>
    <cellStyle name="Normal 3 3 2 2 4 22" xfId="47342"/>
    <cellStyle name="Normal 3 3 2 2 4 3" xfId="47343"/>
    <cellStyle name="Normal 3 3 2 2 4 4" xfId="47344"/>
    <cellStyle name="Normal 3 3 2 2 4 5" xfId="47345"/>
    <cellStyle name="Normal 3 3 2 2 4 6" xfId="47346"/>
    <cellStyle name="Normal 3 3 2 2 4 7" xfId="47347"/>
    <cellStyle name="Normal 3 3 2 2 4 8" xfId="47348"/>
    <cellStyle name="Normal 3 3 2 2 4 9" xfId="47349"/>
    <cellStyle name="Normal 3 3 2 2 40" xfId="47350"/>
    <cellStyle name="Normal 3 3 2 2 41" xfId="47351"/>
    <cellStyle name="Normal 3 3 2 2 42" xfId="47352"/>
    <cellStyle name="Normal 3 3 2 2 43" xfId="47353"/>
    <cellStyle name="Normal 3 3 2 2 44" xfId="47354"/>
    <cellStyle name="Normal 3 3 2 2 45" xfId="47355"/>
    <cellStyle name="Normal 3 3 2 2 5" xfId="47356"/>
    <cellStyle name="Normal 3 3 2 2 5 10" xfId="47357"/>
    <cellStyle name="Normal 3 3 2 2 5 11" xfId="47358"/>
    <cellStyle name="Normal 3 3 2 2 5 12" xfId="47359"/>
    <cellStyle name="Normal 3 3 2 2 5 13" xfId="47360"/>
    <cellStyle name="Normal 3 3 2 2 5 14" xfId="47361"/>
    <cellStyle name="Normal 3 3 2 2 5 15" xfId="47362"/>
    <cellStyle name="Normal 3 3 2 2 5 16" xfId="47363"/>
    <cellStyle name="Normal 3 3 2 2 5 17" xfId="47364"/>
    <cellStyle name="Normal 3 3 2 2 5 18" xfId="47365"/>
    <cellStyle name="Normal 3 3 2 2 5 19" xfId="47366"/>
    <cellStyle name="Normal 3 3 2 2 5 2" xfId="47367"/>
    <cellStyle name="Normal 3 3 2 2 5 20" xfId="47368"/>
    <cellStyle name="Normal 3 3 2 2 5 21" xfId="47369"/>
    <cellStyle name="Normal 3 3 2 2 5 22" xfId="47370"/>
    <cellStyle name="Normal 3 3 2 2 5 3" xfId="47371"/>
    <cellStyle name="Normal 3 3 2 2 5 4" xfId="47372"/>
    <cellStyle name="Normal 3 3 2 2 5 5" xfId="47373"/>
    <cellStyle name="Normal 3 3 2 2 5 6" xfId="47374"/>
    <cellStyle name="Normal 3 3 2 2 5 7" xfId="47375"/>
    <cellStyle name="Normal 3 3 2 2 5 8" xfId="47376"/>
    <cellStyle name="Normal 3 3 2 2 5 9" xfId="47377"/>
    <cellStyle name="Normal 3 3 2 2 6" xfId="47378"/>
    <cellStyle name="Normal 3 3 2 2 6 10" xfId="47379"/>
    <cellStyle name="Normal 3 3 2 2 6 11" xfId="47380"/>
    <cellStyle name="Normal 3 3 2 2 6 12" xfId="47381"/>
    <cellStyle name="Normal 3 3 2 2 6 13" xfId="47382"/>
    <cellStyle name="Normal 3 3 2 2 6 14" xfId="47383"/>
    <cellStyle name="Normal 3 3 2 2 6 15" xfId="47384"/>
    <cellStyle name="Normal 3 3 2 2 6 16" xfId="47385"/>
    <cellStyle name="Normal 3 3 2 2 6 17" xfId="47386"/>
    <cellStyle name="Normal 3 3 2 2 6 18" xfId="47387"/>
    <cellStyle name="Normal 3 3 2 2 6 19" xfId="47388"/>
    <cellStyle name="Normal 3 3 2 2 6 2" xfId="47389"/>
    <cellStyle name="Normal 3 3 2 2 6 20" xfId="47390"/>
    <cellStyle name="Normal 3 3 2 2 6 21" xfId="47391"/>
    <cellStyle name="Normal 3 3 2 2 6 22" xfId="47392"/>
    <cellStyle name="Normal 3 3 2 2 6 3" xfId="47393"/>
    <cellStyle name="Normal 3 3 2 2 6 4" xfId="47394"/>
    <cellStyle name="Normal 3 3 2 2 6 5" xfId="47395"/>
    <cellStyle name="Normal 3 3 2 2 6 6" xfId="47396"/>
    <cellStyle name="Normal 3 3 2 2 6 7" xfId="47397"/>
    <cellStyle name="Normal 3 3 2 2 6 8" xfId="47398"/>
    <cellStyle name="Normal 3 3 2 2 6 9" xfId="47399"/>
    <cellStyle name="Normal 3 3 2 2 7" xfId="47400"/>
    <cellStyle name="Normal 3 3 2 2 8" xfId="47401"/>
    <cellStyle name="Normal 3 3 2 2 9" xfId="47402"/>
    <cellStyle name="Normal 3 3 2 20" xfId="47403"/>
    <cellStyle name="Normal 3 3 2 20 10" xfId="47404"/>
    <cellStyle name="Normal 3 3 2 20 11" xfId="47405"/>
    <cellStyle name="Normal 3 3 2 20 12" xfId="47406"/>
    <cellStyle name="Normal 3 3 2 20 13" xfId="47407"/>
    <cellStyle name="Normal 3 3 2 20 14" xfId="47408"/>
    <cellStyle name="Normal 3 3 2 20 15" xfId="47409"/>
    <cellStyle name="Normal 3 3 2 20 16" xfId="47410"/>
    <cellStyle name="Normal 3 3 2 20 17" xfId="47411"/>
    <cellStyle name="Normal 3 3 2 20 18" xfId="47412"/>
    <cellStyle name="Normal 3 3 2 20 19" xfId="47413"/>
    <cellStyle name="Normal 3 3 2 20 2" xfId="47414"/>
    <cellStyle name="Normal 3 3 2 20 20" xfId="47415"/>
    <cellStyle name="Normal 3 3 2 20 21" xfId="47416"/>
    <cellStyle name="Normal 3 3 2 20 22" xfId="47417"/>
    <cellStyle name="Normal 3 3 2 20 3" xfId="47418"/>
    <cellStyle name="Normal 3 3 2 20 4" xfId="47419"/>
    <cellStyle name="Normal 3 3 2 20 5" xfId="47420"/>
    <cellStyle name="Normal 3 3 2 20 6" xfId="47421"/>
    <cellStyle name="Normal 3 3 2 20 7" xfId="47422"/>
    <cellStyle name="Normal 3 3 2 20 8" xfId="47423"/>
    <cellStyle name="Normal 3 3 2 20 9" xfId="47424"/>
    <cellStyle name="Normal 3 3 2 21" xfId="47425"/>
    <cellStyle name="Normal 3 3 2 21 10" xfId="47426"/>
    <cellStyle name="Normal 3 3 2 21 11" xfId="47427"/>
    <cellStyle name="Normal 3 3 2 21 12" xfId="47428"/>
    <cellStyle name="Normal 3 3 2 21 13" xfId="47429"/>
    <cellStyle name="Normal 3 3 2 21 14" xfId="47430"/>
    <cellStyle name="Normal 3 3 2 21 15" xfId="47431"/>
    <cellStyle name="Normal 3 3 2 21 16" xfId="47432"/>
    <cellStyle name="Normal 3 3 2 21 17" xfId="47433"/>
    <cellStyle name="Normal 3 3 2 21 18" xfId="47434"/>
    <cellStyle name="Normal 3 3 2 21 19" xfId="47435"/>
    <cellStyle name="Normal 3 3 2 21 2" xfId="47436"/>
    <cellStyle name="Normal 3 3 2 21 20" xfId="47437"/>
    <cellStyle name="Normal 3 3 2 21 21" xfId="47438"/>
    <cellStyle name="Normal 3 3 2 21 22" xfId="47439"/>
    <cellStyle name="Normal 3 3 2 21 3" xfId="47440"/>
    <cellStyle name="Normal 3 3 2 21 4" xfId="47441"/>
    <cellStyle name="Normal 3 3 2 21 5" xfId="47442"/>
    <cellStyle name="Normal 3 3 2 21 6" xfId="47443"/>
    <cellStyle name="Normal 3 3 2 21 7" xfId="47444"/>
    <cellStyle name="Normal 3 3 2 21 8" xfId="47445"/>
    <cellStyle name="Normal 3 3 2 21 9" xfId="47446"/>
    <cellStyle name="Normal 3 3 2 22" xfId="47447"/>
    <cellStyle name="Normal 3 3 2 22 10" xfId="47448"/>
    <cellStyle name="Normal 3 3 2 22 11" xfId="47449"/>
    <cellStyle name="Normal 3 3 2 22 12" xfId="47450"/>
    <cellStyle name="Normal 3 3 2 22 13" xfId="47451"/>
    <cellStyle name="Normal 3 3 2 22 14" xfId="47452"/>
    <cellStyle name="Normal 3 3 2 22 15" xfId="47453"/>
    <cellStyle name="Normal 3 3 2 22 16" xfId="47454"/>
    <cellStyle name="Normal 3 3 2 22 17" xfId="47455"/>
    <cellStyle name="Normal 3 3 2 22 18" xfId="47456"/>
    <cellStyle name="Normal 3 3 2 22 19" xfId="47457"/>
    <cellStyle name="Normal 3 3 2 22 2" xfId="47458"/>
    <cellStyle name="Normal 3 3 2 22 20" xfId="47459"/>
    <cellStyle name="Normal 3 3 2 22 21" xfId="47460"/>
    <cellStyle name="Normal 3 3 2 22 22" xfId="47461"/>
    <cellStyle name="Normal 3 3 2 22 3" xfId="47462"/>
    <cellStyle name="Normal 3 3 2 22 4" xfId="47463"/>
    <cellStyle name="Normal 3 3 2 22 5" xfId="47464"/>
    <cellStyle name="Normal 3 3 2 22 6" xfId="47465"/>
    <cellStyle name="Normal 3 3 2 22 7" xfId="47466"/>
    <cellStyle name="Normal 3 3 2 22 8" xfId="47467"/>
    <cellStyle name="Normal 3 3 2 22 9" xfId="47468"/>
    <cellStyle name="Normal 3 3 2 23" xfId="47469"/>
    <cellStyle name="Normal 3 3 2 23 10" xfId="47470"/>
    <cellStyle name="Normal 3 3 2 23 11" xfId="47471"/>
    <cellStyle name="Normal 3 3 2 23 12" xfId="47472"/>
    <cellStyle name="Normal 3 3 2 23 13" xfId="47473"/>
    <cellStyle name="Normal 3 3 2 23 14" xfId="47474"/>
    <cellStyle name="Normal 3 3 2 23 15" xfId="47475"/>
    <cellStyle name="Normal 3 3 2 23 16" xfId="47476"/>
    <cellStyle name="Normal 3 3 2 23 17" xfId="47477"/>
    <cellStyle name="Normal 3 3 2 23 18" xfId="47478"/>
    <cellStyle name="Normal 3 3 2 23 19" xfId="47479"/>
    <cellStyle name="Normal 3 3 2 23 2" xfId="47480"/>
    <cellStyle name="Normal 3 3 2 23 20" xfId="47481"/>
    <cellStyle name="Normal 3 3 2 23 21" xfId="47482"/>
    <cellStyle name="Normal 3 3 2 23 22" xfId="47483"/>
    <cellStyle name="Normal 3 3 2 23 3" xfId="47484"/>
    <cellStyle name="Normal 3 3 2 23 4" xfId="47485"/>
    <cellStyle name="Normal 3 3 2 23 5" xfId="47486"/>
    <cellStyle name="Normal 3 3 2 23 6" xfId="47487"/>
    <cellStyle name="Normal 3 3 2 23 7" xfId="47488"/>
    <cellStyle name="Normal 3 3 2 23 8" xfId="47489"/>
    <cellStyle name="Normal 3 3 2 23 9" xfId="47490"/>
    <cellStyle name="Normal 3 3 2 24" xfId="47491"/>
    <cellStyle name="Normal 3 3 2 24 10" xfId="47492"/>
    <cellStyle name="Normal 3 3 2 24 11" xfId="47493"/>
    <cellStyle name="Normal 3 3 2 24 12" xfId="47494"/>
    <cellStyle name="Normal 3 3 2 24 13" xfId="47495"/>
    <cellStyle name="Normal 3 3 2 24 14" xfId="47496"/>
    <cellStyle name="Normal 3 3 2 24 15" xfId="47497"/>
    <cellStyle name="Normal 3 3 2 24 16" xfId="47498"/>
    <cellStyle name="Normal 3 3 2 24 17" xfId="47499"/>
    <cellStyle name="Normal 3 3 2 24 18" xfId="47500"/>
    <cellStyle name="Normal 3 3 2 24 19" xfId="47501"/>
    <cellStyle name="Normal 3 3 2 24 2" xfId="47502"/>
    <cellStyle name="Normal 3 3 2 24 20" xfId="47503"/>
    <cellStyle name="Normal 3 3 2 24 21" xfId="47504"/>
    <cellStyle name="Normal 3 3 2 24 22" xfId="47505"/>
    <cellStyle name="Normal 3 3 2 24 3" xfId="47506"/>
    <cellStyle name="Normal 3 3 2 24 4" xfId="47507"/>
    <cellStyle name="Normal 3 3 2 24 5" xfId="47508"/>
    <cellStyle name="Normal 3 3 2 24 6" xfId="47509"/>
    <cellStyle name="Normal 3 3 2 24 7" xfId="47510"/>
    <cellStyle name="Normal 3 3 2 24 8" xfId="47511"/>
    <cellStyle name="Normal 3 3 2 24 9" xfId="47512"/>
    <cellStyle name="Normal 3 3 2 25" xfId="47513"/>
    <cellStyle name="Normal 3 3 2 25 10" xfId="47514"/>
    <cellStyle name="Normal 3 3 2 25 11" xfId="47515"/>
    <cellStyle name="Normal 3 3 2 25 12" xfId="47516"/>
    <cellStyle name="Normal 3 3 2 25 13" xfId="47517"/>
    <cellStyle name="Normal 3 3 2 25 14" xfId="47518"/>
    <cellStyle name="Normal 3 3 2 25 15" xfId="47519"/>
    <cellStyle name="Normal 3 3 2 25 16" xfId="47520"/>
    <cellStyle name="Normal 3 3 2 25 17" xfId="47521"/>
    <cellStyle name="Normal 3 3 2 25 18" xfId="47522"/>
    <cellStyle name="Normal 3 3 2 25 19" xfId="47523"/>
    <cellStyle name="Normal 3 3 2 25 2" xfId="47524"/>
    <cellStyle name="Normal 3 3 2 25 20" xfId="47525"/>
    <cellStyle name="Normal 3 3 2 25 21" xfId="47526"/>
    <cellStyle name="Normal 3 3 2 25 22" xfId="47527"/>
    <cellStyle name="Normal 3 3 2 25 3" xfId="47528"/>
    <cellStyle name="Normal 3 3 2 25 4" xfId="47529"/>
    <cellStyle name="Normal 3 3 2 25 5" xfId="47530"/>
    <cellStyle name="Normal 3 3 2 25 6" xfId="47531"/>
    <cellStyle name="Normal 3 3 2 25 7" xfId="47532"/>
    <cellStyle name="Normal 3 3 2 25 8" xfId="47533"/>
    <cellStyle name="Normal 3 3 2 25 9" xfId="47534"/>
    <cellStyle name="Normal 3 3 2 26" xfId="47535"/>
    <cellStyle name="Normal 3 3 2 27" xfId="47536"/>
    <cellStyle name="Normal 3 3 2 28" xfId="47537"/>
    <cellStyle name="Normal 3 3 2 29" xfId="47538"/>
    <cellStyle name="Normal 3 3 2 3" xfId="47539"/>
    <cellStyle name="Normal 3 3 2 3 10" xfId="47540"/>
    <cellStyle name="Normal 3 3 2 3 11" xfId="47541"/>
    <cellStyle name="Normal 3 3 2 3 12" xfId="47542"/>
    <cellStyle name="Normal 3 3 2 3 13" xfId="47543"/>
    <cellStyle name="Normal 3 3 2 3 14" xfId="47544"/>
    <cellStyle name="Normal 3 3 2 3 15" xfId="47545"/>
    <cellStyle name="Normal 3 3 2 3 16" xfId="47546"/>
    <cellStyle name="Normal 3 3 2 3 17" xfId="47547"/>
    <cellStyle name="Normal 3 3 2 3 18" xfId="47548"/>
    <cellStyle name="Normal 3 3 2 3 19" xfId="47549"/>
    <cellStyle name="Normal 3 3 2 3 2" xfId="47550"/>
    <cellStyle name="Normal 3 3 2 3 2 10" xfId="47551"/>
    <cellStyle name="Normal 3 3 2 3 2 10 10" xfId="47552"/>
    <cellStyle name="Normal 3 3 2 3 2 10 11" xfId="47553"/>
    <cellStyle name="Normal 3 3 2 3 2 10 12" xfId="47554"/>
    <cellStyle name="Normal 3 3 2 3 2 10 13" xfId="47555"/>
    <cellStyle name="Normal 3 3 2 3 2 10 14" xfId="47556"/>
    <cellStyle name="Normal 3 3 2 3 2 10 15" xfId="47557"/>
    <cellStyle name="Normal 3 3 2 3 2 10 16" xfId="47558"/>
    <cellStyle name="Normal 3 3 2 3 2 10 17" xfId="47559"/>
    <cellStyle name="Normal 3 3 2 3 2 10 18" xfId="47560"/>
    <cellStyle name="Normal 3 3 2 3 2 10 19" xfId="47561"/>
    <cellStyle name="Normal 3 3 2 3 2 10 2" xfId="47562"/>
    <cellStyle name="Normal 3 3 2 3 2 10 20" xfId="47563"/>
    <cellStyle name="Normal 3 3 2 3 2 10 21" xfId="47564"/>
    <cellStyle name="Normal 3 3 2 3 2 10 22" xfId="47565"/>
    <cellStyle name="Normal 3 3 2 3 2 10 3" xfId="47566"/>
    <cellStyle name="Normal 3 3 2 3 2 10 4" xfId="47567"/>
    <cellStyle name="Normal 3 3 2 3 2 10 5" xfId="47568"/>
    <cellStyle name="Normal 3 3 2 3 2 10 6" xfId="47569"/>
    <cellStyle name="Normal 3 3 2 3 2 10 7" xfId="47570"/>
    <cellStyle name="Normal 3 3 2 3 2 10 8" xfId="47571"/>
    <cellStyle name="Normal 3 3 2 3 2 10 9" xfId="47572"/>
    <cellStyle name="Normal 3 3 2 3 2 11" xfId="47573"/>
    <cellStyle name="Normal 3 3 2 3 2 11 10" xfId="47574"/>
    <cellStyle name="Normal 3 3 2 3 2 11 11" xfId="47575"/>
    <cellStyle name="Normal 3 3 2 3 2 11 12" xfId="47576"/>
    <cellStyle name="Normal 3 3 2 3 2 11 13" xfId="47577"/>
    <cellStyle name="Normal 3 3 2 3 2 11 14" xfId="47578"/>
    <cellStyle name="Normal 3 3 2 3 2 11 15" xfId="47579"/>
    <cellStyle name="Normal 3 3 2 3 2 11 16" xfId="47580"/>
    <cellStyle name="Normal 3 3 2 3 2 11 17" xfId="47581"/>
    <cellStyle name="Normal 3 3 2 3 2 11 18" xfId="47582"/>
    <cellStyle name="Normal 3 3 2 3 2 11 19" xfId="47583"/>
    <cellStyle name="Normal 3 3 2 3 2 11 2" xfId="47584"/>
    <cellStyle name="Normal 3 3 2 3 2 11 20" xfId="47585"/>
    <cellStyle name="Normal 3 3 2 3 2 11 21" xfId="47586"/>
    <cellStyle name="Normal 3 3 2 3 2 11 22" xfId="47587"/>
    <cellStyle name="Normal 3 3 2 3 2 11 3" xfId="47588"/>
    <cellStyle name="Normal 3 3 2 3 2 11 4" xfId="47589"/>
    <cellStyle name="Normal 3 3 2 3 2 11 5" xfId="47590"/>
    <cellStyle name="Normal 3 3 2 3 2 11 6" xfId="47591"/>
    <cellStyle name="Normal 3 3 2 3 2 11 7" xfId="47592"/>
    <cellStyle name="Normal 3 3 2 3 2 11 8" xfId="47593"/>
    <cellStyle name="Normal 3 3 2 3 2 11 9" xfId="47594"/>
    <cellStyle name="Normal 3 3 2 3 2 12" xfId="47595"/>
    <cellStyle name="Normal 3 3 2 3 2 12 10" xfId="47596"/>
    <cellStyle name="Normal 3 3 2 3 2 12 11" xfId="47597"/>
    <cellStyle name="Normal 3 3 2 3 2 12 12" xfId="47598"/>
    <cellStyle name="Normal 3 3 2 3 2 12 13" xfId="47599"/>
    <cellStyle name="Normal 3 3 2 3 2 12 14" xfId="47600"/>
    <cellStyle name="Normal 3 3 2 3 2 12 15" xfId="47601"/>
    <cellStyle name="Normal 3 3 2 3 2 12 16" xfId="47602"/>
    <cellStyle name="Normal 3 3 2 3 2 12 17" xfId="47603"/>
    <cellStyle name="Normal 3 3 2 3 2 12 18" xfId="47604"/>
    <cellStyle name="Normal 3 3 2 3 2 12 19" xfId="47605"/>
    <cellStyle name="Normal 3 3 2 3 2 12 2" xfId="47606"/>
    <cellStyle name="Normal 3 3 2 3 2 12 20" xfId="47607"/>
    <cellStyle name="Normal 3 3 2 3 2 12 21" xfId="47608"/>
    <cellStyle name="Normal 3 3 2 3 2 12 22" xfId="47609"/>
    <cellStyle name="Normal 3 3 2 3 2 12 3" xfId="47610"/>
    <cellStyle name="Normal 3 3 2 3 2 12 4" xfId="47611"/>
    <cellStyle name="Normal 3 3 2 3 2 12 5" xfId="47612"/>
    <cellStyle name="Normal 3 3 2 3 2 12 6" xfId="47613"/>
    <cellStyle name="Normal 3 3 2 3 2 12 7" xfId="47614"/>
    <cellStyle name="Normal 3 3 2 3 2 12 8" xfId="47615"/>
    <cellStyle name="Normal 3 3 2 3 2 12 9" xfId="47616"/>
    <cellStyle name="Normal 3 3 2 3 2 13" xfId="47617"/>
    <cellStyle name="Normal 3 3 2 3 2 13 10" xfId="47618"/>
    <cellStyle name="Normal 3 3 2 3 2 13 11" xfId="47619"/>
    <cellStyle name="Normal 3 3 2 3 2 13 12" xfId="47620"/>
    <cellStyle name="Normal 3 3 2 3 2 13 13" xfId="47621"/>
    <cellStyle name="Normal 3 3 2 3 2 13 14" xfId="47622"/>
    <cellStyle name="Normal 3 3 2 3 2 13 15" xfId="47623"/>
    <cellStyle name="Normal 3 3 2 3 2 13 16" xfId="47624"/>
    <cellStyle name="Normal 3 3 2 3 2 13 17" xfId="47625"/>
    <cellStyle name="Normal 3 3 2 3 2 13 18" xfId="47626"/>
    <cellStyle name="Normal 3 3 2 3 2 13 19" xfId="47627"/>
    <cellStyle name="Normal 3 3 2 3 2 13 2" xfId="47628"/>
    <cellStyle name="Normal 3 3 2 3 2 13 20" xfId="47629"/>
    <cellStyle name="Normal 3 3 2 3 2 13 21" xfId="47630"/>
    <cellStyle name="Normal 3 3 2 3 2 13 22" xfId="47631"/>
    <cellStyle name="Normal 3 3 2 3 2 13 3" xfId="47632"/>
    <cellStyle name="Normal 3 3 2 3 2 13 4" xfId="47633"/>
    <cellStyle name="Normal 3 3 2 3 2 13 5" xfId="47634"/>
    <cellStyle name="Normal 3 3 2 3 2 13 6" xfId="47635"/>
    <cellStyle name="Normal 3 3 2 3 2 13 7" xfId="47636"/>
    <cellStyle name="Normal 3 3 2 3 2 13 8" xfId="47637"/>
    <cellStyle name="Normal 3 3 2 3 2 13 9" xfId="47638"/>
    <cellStyle name="Normal 3 3 2 3 2 14" xfId="47639"/>
    <cellStyle name="Normal 3 3 2 3 2 14 10" xfId="47640"/>
    <cellStyle name="Normal 3 3 2 3 2 14 11" xfId="47641"/>
    <cellStyle name="Normal 3 3 2 3 2 14 12" xfId="47642"/>
    <cellStyle name="Normal 3 3 2 3 2 14 13" xfId="47643"/>
    <cellStyle name="Normal 3 3 2 3 2 14 14" xfId="47644"/>
    <cellStyle name="Normal 3 3 2 3 2 14 15" xfId="47645"/>
    <cellStyle name="Normal 3 3 2 3 2 14 16" xfId="47646"/>
    <cellStyle name="Normal 3 3 2 3 2 14 17" xfId="47647"/>
    <cellStyle name="Normal 3 3 2 3 2 14 18" xfId="47648"/>
    <cellStyle name="Normal 3 3 2 3 2 14 19" xfId="47649"/>
    <cellStyle name="Normal 3 3 2 3 2 14 2" xfId="47650"/>
    <cellStyle name="Normal 3 3 2 3 2 14 20" xfId="47651"/>
    <cellStyle name="Normal 3 3 2 3 2 14 21" xfId="47652"/>
    <cellStyle name="Normal 3 3 2 3 2 14 22" xfId="47653"/>
    <cellStyle name="Normal 3 3 2 3 2 14 3" xfId="47654"/>
    <cellStyle name="Normal 3 3 2 3 2 14 4" xfId="47655"/>
    <cellStyle name="Normal 3 3 2 3 2 14 5" xfId="47656"/>
    <cellStyle name="Normal 3 3 2 3 2 14 6" xfId="47657"/>
    <cellStyle name="Normal 3 3 2 3 2 14 7" xfId="47658"/>
    <cellStyle name="Normal 3 3 2 3 2 14 8" xfId="47659"/>
    <cellStyle name="Normal 3 3 2 3 2 14 9" xfId="47660"/>
    <cellStyle name="Normal 3 3 2 3 2 15" xfId="47661"/>
    <cellStyle name="Normal 3 3 2 3 2 15 10" xfId="47662"/>
    <cellStyle name="Normal 3 3 2 3 2 15 11" xfId="47663"/>
    <cellStyle name="Normal 3 3 2 3 2 15 12" xfId="47664"/>
    <cellStyle name="Normal 3 3 2 3 2 15 13" xfId="47665"/>
    <cellStyle name="Normal 3 3 2 3 2 15 14" xfId="47666"/>
    <cellStyle name="Normal 3 3 2 3 2 15 15" xfId="47667"/>
    <cellStyle name="Normal 3 3 2 3 2 15 16" xfId="47668"/>
    <cellStyle name="Normal 3 3 2 3 2 15 17" xfId="47669"/>
    <cellStyle name="Normal 3 3 2 3 2 15 18" xfId="47670"/>
    <cellStyle name="Normal 3 3 2 3 2 15 19" xfId="47671"/>
    <cellStyle name="Normal 3 3 2 3 2 15 2" xfId="47672"/>
    <cellStyle name="Normal 3 3 2 3 2 15 20" xfId="47673"/>
    <cellStyle name="Normal 3 3 2 3 2 15 21" xfId="47674"/>
    <cellStyle name="Normal 3 3 2 3 2 15 22" xfId="47675"/>
    <cellStyle name="Normal 3 3 2 3 2 15 3" xfId="47676"/>
    <cellStyle name="Normal 3 3 2 3 2 15 4" xfId="47677"/>
    <cellStyle name="Normal 3 3 2 3 2 15 5" xfId="47678"/>
    <cellStyle name="Normal 3 3 2 3 2 15 6" xfId="47679"/>
    <cellStyle name="Normal 3 3 2 3 2 15 7" xfId="47680"/>
    <cellStyle name="Normal 3 3 2 3 2 15 8" xfId="47681"/>
    <cellStyle name="Normal 3 3 2 3 2 15 9" xfId="47682"/>
    <cellStyle name="Normal 3 3 2 3 2 16" xfId="47683"/>
    <cellStyle name="Normal 3 3 2 3 2 16 10" xfId="47684"/>
    <cellStyle name="Normal 3 3 2 3 2 16 11" xfId="47685"/>
    <cellStyle name="Normal 3 3 2 3 2 16 12" xfId="47686"/>
    <cellStyle name="Normal 3 3 2 3 2 16 13" xfId="47687"/>
    <cellStyle name="Normal 3 3 2 3 2 16 14" xfId="47688"/>
    <cellStyle name="Normal 3 3 2 3 2 16 15" xfId="47689"/>
    <cellStyle name="Normal 3 3 2 3 2 16 16" xfId="47690"/>
    <cellStyle name="Normal 3 3 2 3 2 16 17" xfId="47691"/>
    <cellStyle name="Normal 3 3 2 3 2 16 18" xfId="47692"/>
    <cellStyle name="Normal 3 3 2 3 2 16 19" xfId="47693"/>
    <cellStyle name="Normal 3 3 2 3 2 16 2" xfId="47694"/>
    <cellStyle name="Normal 3 3 2 3 2 16 20" xfId="47695"/>
    <cellStyle name="Normal 3 3 2 3 2 16 21" xfId="47696"/>
    <cellStyle name="Normal 3 3 2 3 2 16 22" xfId="47697"/>
    <cellStyle name="Normal 3 3 2 3 2 16 3" xfId="47698"/>
    <cellStyle name="Normal 3 3 2 3 2 16 4" xfId="47699"/>
    <cellStyle name="Normal 3 3 2 3 2 16 5" xfId="47700"/>
    <cellStyle name="Normal 3 3 2 3 2 16 6" xfId="47701"/>
    <cellStyle name="Normal 3 3 2 3 2 16 7" xfId="47702"/>
    <cellStyle name="Normal 3 3 2 3 2 16 8" xfId="47703"/>
    <cellStyle name="Normal 3 3 2 3 2 16 9" xfId="47704"/>
    <cellStyle name="Normal 3 3 2 3 2 17" xfId="47705"/>
    <cellStyle name="Normal 3 3 2 3 2 17 10" xfId="47706"/>
    <cellStyle name="Normal 3 3 2 3 2 17 11" xfId="47707"/>
    <cellStyle name="Normal 3 3 2 3 2 17 12" xfId="47708"/>
    <cellStyle name="Normal 3 3 2 3 2 17 13" xfId="47709"/>
    <cellStyle name="Normal 3 3 2 3 2 17 14" xfId="47710"/>
    <cellStyle name="Normal 3 3 2 3 2 17 15" xfId="47711"/>
    <cellStyle name="Normal 3 3 2 3 2 17 16" xfId="47712"/>
    <cellStyle name="Normal 3 3 2 3 2 17 17" xfId="47713"/>
    <cellStyle name="Normal 3 3 2 3 2 17 18" xfId="47714"/>
    <cellStyle name="Normal 3 3 2 3 2 17 19" xfId="47715"/>
    <cellStyle name="Normal 3 3 2 3 2 17 2" xfId="47716"/>
    <cellStyle name="Normal 3 3 2 3 2 17 20" xfId="47717"/>
    <cellStyle name="Normal 3 3 2 3 2 17 21" xfId="47718"/>
    <cellStyle name="Normal 3 3 2 3 2 17 22" xfId="47719"/>
    <cellStyle name="Normal 3 3 2 3 2 17 3" xfId="47720"/>
    <cellStyle name="Normal 3 3 2 3 2 17 4" xfId="47721"/>
    <cellStyle name="Normal 3 3 2 3 2 17 5" xfId="47722"/>
    <cellStyle name="Normal 3 3 2 3 2 17 6" xfId="47723"/>
    <cellStyle name="Normal 3 3 2 3 2 17 7" xfId="47724"/>
    <cellStyle name="Normal 3 3 2 3 2 17 8" xfId="47725"/>
    <cellStyle name="Normal 3 3 2 3 2 17 9" xfId="47726"/>
    <cellStyle name="Normal 3 3 2 3 2 18" xfId="47727"/>
    <cellStyle name="Normal 3 3 2 3 2 18 10" xfId="47728"/>
    <cellStyle name="Normal 3 3 2 3 2 18 11" xfId="47729"/>
    <cellStyle name="Normal 3 3 2 3 2 18 12" xfId="47730"/>
    <cellStyle name="Normal 3 3 2 3 2 18 13" xfId="47731"/>
    <cellStyle name="Normal 3 3 2 3 2 18 14" xfId="47732"/>
    <cellStyle name="Normal 3 3 2 3 2 18 15" xfId="47733"/>
    <cellStyle name="Normal 3 3 2 3 2 18 16" xfId="47734"/>
    <cellStyle name="Normal 3 3 2 3 2 18 17" xfId="47735"/>
    <cellStyle name="Normal 3 3 2 3 2 18 18" xfId="47736"/>
    <cellStyle name="Normal 3 3 2 3 2 18 19" xfId="47737"/>
    <cellStyle name="Normal 3 3 2 3 2 18 2" xfId="47738"/>
    <cellStyle name="Normal 3 3 2 3 2 18 20" xfId="47739"/>
    <cellStyle name="Normal 3 3 2 3 2 18 21" xfId="47740"/>
    <cellStyle name="Normal 3 3 2 3 2 18 22" xfId="47741"/>
    <cellStyle name="Normal 3 3 2 3 2 18 3" xfId="47742"/>
    <cellStyle name="Normal 3 3 2 3 2 18 4" xfId="47743"/>
    <cellStyle name="Normal 3 3 2 3 2 18 5" xfId="47744"/>
    <cellStyle name="Normal 3 3 2 3 2 18 6" xfId="47745"/>
    <cellStyle name="Normal 3 3 2 3 2 18 7" xfId="47746"/>
    <cellStyle name="Normal 3 3 2 3 2 18 8" xfId="47747"/>
    <cellStyle name="Normal 3 3 2 3 2 18 9" xfId="47748"/>
    <cellStyle name="Normal 3 3 2 3 2 19" xfId="47749"/>
    <cellStyle name="Normal 3 3 2 3 2 19 10" xfId="47750"/>
    <cellStyle name="Normal 3 3 2 3 2 19 11" xfId="47751"/>
    <cellStyle name="Normal 3 3 2 3 2 19 12" xfId="47752"/>
    <cellStyle name="Normal 3 3 2 3 2 19 13" xfId="47753"/>
    <cellStyle name="Normal 3 3 2 3 2 19 14" xfId="47754"/>
    <cellStyle name="Normal 3 3 2 3 2 19 15" xfId="47755"/>
    <cellStyle name="Normal 3 3 2 3 2 19 16" xfId="47756"/>
    <cellStyle name="Normal 3 3 2 3 2 19 17" xfId="47757"/>
    <cellStyle name="Normal 3 3 2 3 2 19 18" xfId="47758"/>
    <cellStyle name="Normal 3 3 2 3 2 19 19" xfId="47759"/>
    <cellStyle name="Normal 3 3 2 3 2 19 2" xfId="47760"/>
    <cellStyle name="Normal 3 3 2 3 2 19 20" xfId="47761"/>
    <cellStyle name="Normal 3 3 2 3 2 19 21" xfId="47762"/>
    <cellStyle name="Normal 3 3 2 3 2 19 22" xfId="47763"/>
    <cellStyle name="Normal 3 3 2 3 2 19 3" xfId="47764"/>
    <cellStyle name="Normal 3 3 2 3 2 19 4" xfId="47765"/>
    <cellStyle name="Normal 3 3 2 3 2 19 5" xfId="47766"/>
    <cellStyle name="Normal 3 3 2 3 2 19 6" xfId="47767"/>
    <cellStyle name="Normal 3 3 2 3 2 19 7" xfId="47768"/>
    <cellStyle name="Normal 3 3 2 3 2 19 8" xfId="47769"/>
    <cellStyle name="Normal 3 3 2 3 2 19 9" xfId="47770"/>
    <cellStyle name="Normal 3 3 2 3 2 2" xfId="47771"/>
    <cellStyle name="Normal 3 3 2 3 2 2 10" xfId="47772"/>
    <cellStyle name="Normal 3 3 2 3 2 2 11" xfId="47773"/>
    <cellStyle name="Normal 3 3 2 3 2 2 12" xfId="47774"/>
    <cellStyle name="Normal 3 3 2 3 2 2 13" xfId="47775"/>
    <cellStyle name="Normal 3 3 2 3 2 2 14" xfId="47776"/>
    <cellStyle name="Normal 3 3 2 3 2 2 15" xfId="47777"/>
    <cellStyle name="Normal 3 3 2 3 2 2 16" xfId="47778"/>
    <cellStyle name="Normal 3 3 2 3 2 2 17" xfId="47779"/>
    <cellStyle name="Normal 3 3 2 3 2 2 18" xfId="47780"/>
    <cellStyle name="Normal 3 3 2 3 2 2 19" xfId="47781"/>
    <cellStyle name="Normal 3 3 2 3 2 2 2" xfId="47782"/>
    <cellStyle name="Normal 3 3 2 3 2 2 20" xfId="47783"/>
    <cellStyle name="Normal 3 3 2 3 2 2 21" xfId="47784"/>
    <cellStyle name="Normal 3 3 2 3 2 2 22" xfId="47785"/>
    <cellStyle name="Normal 3 3 2 3 2 2 3" xfId="47786"/>
    <cellStyle name="Normal 3 3 2 3 2 2 4" xfId="47787"/>
    <cellStyle name="Normal 3 3 2 3 2 2 5" xfId="47788"/>
    <cellStyle name="Normal 3 3 2 3 2 2 6" xfId="47789"/>
    <cellStyle name="Normal 3 3 2 3 2 2 7" xfId="47790"/>
    <cellStyle name="Normal 3 3 2 3 2 2 8" xfId="47791"/>
    <cellStyle name="Normal 3 3 2 3 2 2 9" xfId="47792"/>
    <cellStyle name="Normal 3 3 2 3 2 20" xfId="47793"/>
    <cellStyle name="Normal 3 3 2 3 2 21" xfId="47794"/>
    <cellStyle name="Normal 3 3 2 3 2 22" xfId="47795"/>
    <cellStyle name="Normal 3 3 2 3 2 23" xfId="47796"/>
    <cellStyle name="Normal 3 3 2 3 2 24" xfId="47797"/>
    <cellStyle name="Normal 3 3 2 3 2 25" xfId="47798"/>
    <cellStyle name="Normal 3 3 2 3 2 26" xfId="47799"/>
    <cellStyle name="Normal 3 3 2 3 2 27" xfId="47800"/>
    <cellStyle name="Normal 3 3 2 3 2 28" xfId="47801"/>
    <cellStyle name="Normal 3 3 2 3 2 29" xfId="47802"/>
    <cellStyle name="Normal 3 3 2 3 2 3" xfId="47803"/>
    <cellStyle name="Normal 3 3 2 3 2 3 10" xfId="47804"/>
    <cellStyle name="Normal 3 3 2 3 2 3 11" xfId="47805"/>
    <cellStyle name="Normal 3 3 2 3 2 3 12" xfId="47806"/>
    <cellStyle name="Normal 3 3 2 3 2 3 13" xfId="47807"/>
    <cellStyle name="Normal 3 3 2 3 2 3 14" xfId="47808"/>
    <cellStyle name="Normal 3 3 2 3 2 3 15" xfId="47809"/>
    <cellStyle name="Normal 3 3 2 3 2 3 16" xfId="47810"/>
    <cellStyle name="Normal 3 3 2 3 2 3 17" xfId="47811"/>
    <cellStyle name="Normal 3 3 2 3 2 3 18" xfId="47812"/>
    <cellStyle name="Normal 3 3 2 3 2 3 19" xfId="47813"/>
    <cellStyle name="Normal 3 3 2 3 2 3 2" xfId="47814"/>
    <cellStyle name="Normal 3 3 2 3 2 3 20" xfId="47815"/>
    <cellStyle name="Normal 3 3 2 3 2 3 21" xfId="47816"/>
    <cellStyle name="Normal 3 3 2 3 2 3 22" xfId="47817"/>
    <cellStyle name="Normal 3 3 2 3 2 3 3" xfId="47818"/>
    <cellStyle name="Normal 3 3 2 3 2 3 4" xfId="47819"/>
    <cellStyle name="Normal 3 3 2 3 2 3 5" xfId="47820"/>
    <cellStyle name="Normal 3 3 2 3 2 3 6" xfId="47821"/>
    <cellStyle name="Normal 3 3 2 3 2 3 7" xfId="47822"/>
    <cellStyle name="Normal 3 3 2 3 2 3 8" xfId="47823"/>
    <cellStyle name="Normal 3 3 2 3 2 3 9" xfId="47824"/>
    <cellStyle name="Normal 3 3 2 3 2 30" xfId="47825"/>
    <cellStyle name="Normal 3 3 2 3 2 31" xfId="47826"/>
    <cellStyle name="Normal 3 3 2 3 2 32" xfId="47827"/>
    <cellStyle name="Normal 3 3 2 3 2 33" xfId="47828"/>
    <cellStyle name="Normal 3 3 2 3 2 34" xfId="47829"/>
    <cellStyle name="Normal 3 3 2 3 2 35" xfId="47830"/>
    <cellStyle name="Normal 3 3 2 3 2 36" xfId="47831"/>
    <cellStyle name="Normal 3 3 2 3 2 37" xfId="47832"/>
    <cellStyle name="Normal 3 3 2 3 2 38" xfId="47833"/>
    <cellStyle name="Normal 3 3 2 3 2 39" xfId="47834"/>
    <cellStyle name="Normal 3 3 2 3 2 4" xfId="47835"/>
    <cellStyle name="Normal 3 3 2 3 2 4 10" xfId="47836"/>
    <cellStyle name="Normal 3 3 2 3 2 4 11" xfId="47837"/>
    <cellStyle name="Normal 3 3 2 3 2 4 12" xfId="47838"/>
    <cellStyle name="Normal 3 3 2 3 2 4 13" xfId="47839"/>
    <cellStyle name="Normal 3 3 2 3 2 4 14" xfId="47840"/>
    <cellStyle name="Normal 3 3 2 3 2 4 15" xfId="47841"/>
    <cellStyle name="Normal 3 3 2 3 2 4 16" xfId="47842"/>
    <cellStyle name="Normal 3 3 2 3 2 4 17" xfId="47843"/>
    <cellStyle name="Normal 3 3 2 3 2 4 18" xfId="47844"/>
    <cellStyle name="Normal 3 3 2 3 2 4 19" xfId="47845"/>
    <cellStyle name="Normal 3 3 2 3 2 4 2" xfId="47846"/>
    <cellStyle name="Normal 3 3 2 3 2 4 20" xfId="47847"/>
    <cellStyle name="Normal 3 3 2 3 2 4 21" xfId="47848"/>
    <cellStyle name="Normal 3 3 2 3 2 4 22" xfId="47849"/>
    <cellStyle name="Normal 3 3 2 3 2 4 3" xfId="47850"/>
    <cellStyle name="Normal 3 3 2 3 2 4 4" xfId="47851"/>
    <cellStyle name="Normal 3 3 2 3 2 4 5" xfId="47852"/>
    <cellStyle name="Normal 3 3 2 3 2 4 6" xfId="47853"/>
    <cellStyle name="Normal 3 3 2 3 2 4 7" xfId="47854"/>
    <cellStyle name="Normal 3 3 2 3 2 4 8" xfId="47855"/>
    <cellStyle name="Normal 3 3 2 3 2 4 9" xfId="47856"/>
    <cellStyle name="Normal 3 3 2 3 2 40" xfId="47857"/>
    <cellStyle name="Normal 3 3 2 3 2 5" xfId="47858"/>
    <cellStyle name="Normal 3 3 2 3 2 5 10" xfId="47859"/>
    <cellStyle name="Normal 3 3 2 3 2 5 11" xfId="47860"/>
    <cellStyle name="Normal 3 3 2 3 2 5 12" xfId="47861"/>
    <cellStyle name="Normal 3 3 2 3 2 5 13" xfId="47862"/>
    <cellStyle name="Normal 3 3 2 3 2 5 14" xfId="47863"/>
    <cellStyle name="Normal 3 3 2 3 2 5 15" xfId="47864"/>
    <cellStyle name="Normal 3 3 2 3 2 5 16" xfId="47865"/>
    <cellStyle name="Normal 3 3 2 3 2 5 17" xfId="47866"/>
    <cellStyle name="Normal 3 3 2 3 2 5 18" xfId="47867"/>
    <cellStyle name="Normal 3 3 2 3 2 5 19" xfId="47868"/>
    <cellStyle name="Normal 3 3 2 3 2 5 2" xfId="47869"/>
    <cellStyle name="Normal 3 3 2 3 2 5 20" xfId="47870"/>
    <cellStyle name="Normal 3 3 2 3 2 5 21" xfId="47871"/>
    <cellStyle name="Normal 3 3 2 3 2 5 22" xfId="47872"/>
    <cellStyle name="Normal 3 3 2 3 2 5 3" xfId="47873"/>
    <cellStyle name="Normal 3 3 2 3 2 5 4" xfId="47874"/>
    <cellStyle name="Normal 3 3 2 3 2 5 5" xfId="47875"/>
    <cellStyle name="Normal 3 3 2 3 2 5 6" xfId="47876"/>
    <cellStyle name="Normal 3 3 2 3 2 5 7" xfId="47877"/>
    <cellStyle name="Normal 3 3 2 3 2 5 8" xfId="47878"/>
    <cellStyle name="Normal 3 3 2 3 2 5 9" xfId="47879"/>
    <cellStyle name="Normal 3 3 2 3 2 6" xfId="47880"/>
    <cellStyle name="Normal 3 3 2 3 2 6 10" xfId="47881"/>
    <cellStyle name="Normal 3 3 2 3 2 6 11" xfId="47882"/>
    <cellStyle name="Normal 3 3 2 3 2 6 12" xfId="47883"/>
    <cellStyle name="Normal 3 3 2 3 2 6 13" xfId="47884"/>
    <cellStyle name="Normal 3 3 2 3 2 6 14" xfId="47885"/>
    <cellStyle name="Normal 3 3 2 3 2 6 15" xfId="47886"/>
    <cellStyle name="Normal 3 3 2 3 2 6 16" xfId="47887"/>
    <cellStyle name="Normal 3 3 2 3 2 6 17" xfId="47888"/>
    <cellStyle name="Normal 3 3 2 3 2 6 18" xfId="47889"/>
    <cellStyle name="Normal 3 3 2 3 2 6 19" xfId="47890"/>
    <cellStyle name="Normal 3 3 2 3 2 6 2" xfId="47891"/>
    <cellStyle name="Normal 3 3 2 3 2 6 20" xfId="47892"/>
    <cellStyle name="Normal 3 3 2 3 2 6 21" xfId="47893"/>
    <cellStyle name="Normal 3 3 2 3 2 6 22" xfId="47894"/>
    <cellStyle name="Normal 3 3 2 3 2 6 3" xfId="47895"/>
    <cellStyle name="Normal 3 3 2 3 2 6 4" xfId="47896"/>
    <cellStyle name="Normal 3 3 2 3 2 6 5" xfId="47897"/>
    <cellStyle name="Normal 3 3 2 3 2 6 6" xfId="47898"/>
    <cellStyle name="Normal 3 3 2 3 2 6 7" xfId="47899"/>
    <cellStyle name="Normal 3 3 2 3 2 6 8" xfId="47900"/>
    <cellStyle name="Normal 3 3 2 3 2 6 9" xfId="47901"/>
    <cellStyle name="Normal 3 3 2 3 2 7" xfId="47902"/>
    <cellStyle name="Normal 3 3 2 3 2 7 10" xfId="47903"/>
    <cellStyle name="Normal 3 3 2 3 2 7 11" xfId="47904"/>
    <cellStyle name="Normal 3 3 2 3 2 7 12" xfId="47905"/>
    <cellStyle name="Normal 3 3 2 3 2 7 13" xfId="47906"/>
    <cellStyle name="Normal 3 3 2 3 2 7 14" xfId="47907"/>
    <cellStyle name="Normal 3 3 2 3 2 7 15" xfId="47908"/>
    <cellStyle name="Normal 3 3 2 3 2 7 16" xfId="47909"/>
    <cellStyle name="Normal 3 3 2 3 2 7 17" xfId="47910"/>
    <cellStyle name="Normal 3 3 2 3 2 7 18" xfId="47911"/>
    <cellStyle name="Normal 3 3 2 3 2 7 19" xfId="47912"/>
    <cellStyle name="Normal 3 3 2 3 2 7 2" xfId="47913"/>
    <cellStyle name="Normal 3 3 2 3 2 7 20" xfId="47914"/>
    <cellStyle name="Normal 3 3 2 3 2 7 21" xfId="47915"/>
    <cellStyle name="Normal 3 3 2 3 2 7 22" xfId="47916"/>
    <cellStyle name="Normal 3 3 2 3 2 7 3" xfId="47917"/>
    <cellStyle name="Normal 3 3 2 3 2 7 4" xfId="47918"/>
    <cellStyle name="Normal 3 3 2 3 2 7 5" xfId="47919"/>
    <cellStyle name="Normal 3 3 2 3 2 7 6" xfId="47920"/>
    <cellStyle name="Normal 3 3 2 3 2 7 7" xfId="47921"/>
    <cellStyle name="Normal 3 3 2 3 2 7 8" xfId="47922"/>
    <cellStyle name="Normal 3 3 2 3 2 7 9" xfId="47923"/>
    <cellStyle name="Normal 3 3 2 3 2 8" xfId="47924"/>
    <cellStyle name="Normal 3 3 2 3 2 8 10" xfId="47925"/>
    <cellStyle name="Normal 3 3 2 3 2 8 11" xfId="47926"/>
    <cellStyle name="Normal 3 3 2 3 2 8 12" xfId="47927"/>
    <cellStyle name="Normal 3 3 2 3 2 8 13" xfId="47928"/>
    <cellStyle name="Normal 3 3 2 3 2 8 14" xfId="47929"/>
    <cellStyle name="Normal 3 3 2 3 2 8 15" xfId="47930"/>
    <cellStyle name="Normal 3 3 2 3 2 8 16" xfId="47931"/>
    <cellStyle name="Normal 3 3 2 3 2 8 17" xfId="47932"/>
    <cellStyle name="Normal 3 3 2 3 2 8 18" xfId="47933"/>
    <cellStyle name="Normal 3 3 2 3 2 8 19" xfId="47934"/>
    <cellStyle name="Normal 3 3 2 3 2 8 2" xfId="47935"/>
    <cellStyle name="Normal 3 3 2 3 2 8 20" xfId="47936"/>
    <cellStyle name="Normal 3 3 2 3 2 8 21" xfId="47937"/>
    <cellStyle name="Normal 3 3 2 3 2 8 22" xfId="47938"/>
    <cellStyle name="Normal 3 3 2 3 2 8 3" xfId="47939"/>
    <cellStyle name="Normal 3 3 2 3 2 8 4" xfId="47940"/>
    <cellStyle name="Normal 3 3 2 3 2 8 5" xfId="47941"/>
    <cellStyle name="Normal 3 3 2 3 2 8 6" xfId="47942"/>
    <cellStyle name="Normal 3 3 2 3 2 8 7" xfId="47943"/>
    <cellStyle name="Normal 3 3 2 3 2 8 8" xfId="47944"/>
    <cellStyle name="Normal 3 3 2 3 2 8 9" xfId="47945"/>
    <cellStyle name="Normal 3 3 2 3 2 9" xfId="47946"/>
    <cellStyle name="Normal 3 3 2 3 2 9 10" xfId="47947"/>
    <cellStyle name="Normal 3 3 2 3 2 9 11" xfId="47948"/>
    <cellStyle name="Normal 3 3 2 3 2 9 12" xfId="47949"/>
    <cellStyle name="Normal 3 3 2 3 2 9 13" xfId="47950"/>
    <cellStyle name="Normal 3 3 2 3 2 9 14" xfId="47951"/>
    <cellStyle name="Normal 3 3 2 3 2 9 15" xfId="47952"/>
    <cellStyle name="Normal 3 3 2 3 2 9 16" xfId="47953"/>
    <cellStyle name="Normal 3 3 2 3 2 9 17" xfId="47954"/>
    <cellStyle name="Normal 3 3 2 3 2 9 18" xfId="47955"/>
    <cellStyle name="Normal 3 3 2 3 2 9 19" xfId="47956"/>
    <cellStyle name="Normal 3 3 2 3 2 9 2" xfId="47957"/>
    <cellStyle name="Normal 3 3 2 3 2 9 20" xfId="47958"/>
    <cellStyle name="Normal 3 3 2 3 2 9 21" xfId="47959"/>
    <cellStyle name="Normal 3 3 2 3 2 9 22" xfId="47960"/>
    <cellStyle name="Normal 3 3 2 3 2 9 3" xfId="47961"/>
    <cellStyle name="Normal 3 3 2 3 2 9 4" xfId="47962"/>
    <cellStyle name="Normal 3 3 2 3 2 9 5" xfId="47963"/>
    <cellStyle name="Normal 3 3 2 3 2 9 6" xfId="47964"/>
    <cellStyle name="Normal 3 3 2 3 2 9 7" xfId="47965"/>
    <cellStyle name="Normal 3 3 2 3 2 9 8" xfId="47966"/>
    <cellStyle name="Normal 3 3 2 3 2 9 9" xfId="47967"/>
    <cellStyle name="Normal 3 3 2 3 20" xfId="47968"/>
    <cellStyle name="Normal 3 3 2 3 21" xfId="47969"/>
    <cellStyle name="Normal 3 3 2 3 22" xfId="47970"/>
    <cellStyle name="Normal 3 3 2 3 23" xfId="47971"/>
    <cellStyle name="Normal 3 3 2 3 24" xfId="47972"/>
    <cellStyle name="Normal 3 3 2 3 25" xfId="47973"/>
    <cellStyle name="Normal 3 3 2 3 26" xfId="47974"/>
    <cellStyle name="Normal 3 3 2 3 27" xfId="47975"/>
    <cellStyle name="Normal 3 3 2 3 28" xfId="47976"/>
    <cellStyle name="Normal 3 3 2 3 29" xfId="47977"/>
    <cellStyle name="Normal 3 3 2 3 3" xfId="47978"/>
    <cellStyle name="Normal 3 3 2 3 30" xfId="47979"/>
    <cellStyle name="Normal 3 3 2 3 31" xfId="47980"/>
    <cellStyle name="Normal 3 3 2 3 32" xfId="47981"/>
    <cellStyle name="Normal 3 3 2 3 33" xfId="47982"/>
    <cellStyle name="Normal 3 3 2 3 34" xfId="47983"/>
    <cellStyle name="Normal 3 3 2 3 35" xfId="47984"/>
    <cellStyle name="Normal 3 3 2 3 36" xfId="47985"/>
    <cellStyle name="Normal 3 3 2 3 37" xfId="47986"/>
    <cellStyle name="Normal 3 3 2 3 38" xfId="47987"/>
    <cellStyle name="Normal 3 3 2 3 39" xfId="47988"/>
    <cellStyle name="Normal 3 3 2 3 4" xfId="47989"/>
    <cellStyle name="Normal 3 3 2 3 40" xfId="47990"/>
    <cellStyle name="Normal 3 3 2 3 5" xfId="47991"/>
    <cellStyle name="Normal 3 3 2 3 6" xfId="47992"/>
    <cellStyle name="Normal 3 3 2 3 7" xfId="47993"/>
    <cellStyle name="Normal 3 3 2 3 8" xfId="47994"/>
    <cellStyle name="Normal 3 3 2 3 9" xfId="47995"/>
    <cellStyle name="Normal 3 3 2 30" xfId="47996"/>
    <cellStyle name="Normal 3 3 2 31" xfId="47997"/>
    <cellStyle name="Normal 3 3 2 32" xfId="47998"/>
    <cellStyle name="Normal 3 3 2 33" xfId="47999"/>
    <cellStyle name="Normal 3 3 2 34" xfId="48000"/>
    <cellStyle name="Normal 3 3 2 35" xfId="48001"/>
    <cellStyle name="Normal 3 3 2 36" xfId="48002"/>
    <cellStyle name="Normal 3 3 2 37" xfId="48003"/>
    <cellStyle name="Normal 3 3 2 38" xfId="48004"/>
    <cellStyle name="Normal 3 3 2 39" xfId="48005"/>
    <cellStyle name="Normal 3 3 2 4" xfId="48006"/>
    <cellStyle name="Normal 3 3 2 4 10" xfId="48007"/>
    <cellStyle name="Normal 3 3 2 4 11" xfId="48008"/>
    <cellStyle name="Normal 3 3 2 4 12" xfId="48009"/>
    <cellStyle name="Normal 3 3 2 4 13" xfId="48010"/>
    <cellStyle name="Normal 3 3 2 4 14" xfId="48011"/>
    <cellStyle name="Normal 3 3 2 4 15" xfId="48012"/>
    <cellStyle name="Normal 3 3 2 4 16" xfId="48013"/>
    <cellStyle name="Normal 3 3 2 4 17" xfId="48014"/>
    <cellStyle name="Normal 3 3 2 4 18" xfId="48015"/>
    <cellStyle name="Normal 3 3 2 4 19" xfId="48016"/>
    <cellStyle name="Normal 3 3 2 4 2" xfId="48017"/>
    <cellStyle name="Normal 3 3 2 4 20" xfId="48018"/>
    <cellStyle name="Normal 3 3 2 4 21" xfId="48019"/>
    <cellStyle name="Normal 3 3 2 4 22" xfId="48020"/>
    <cellStyle name="Normal 3 3 2 4 3" xfId="48021"/>
    <cellStyle name="Normal 3 3 2 4 4" xfId="48022"/>
    <cellStyle name="Normal 3 3 2 4 5" xfId="48023"/>
    <cellStyle name="Normal 3 3 2 4 6" xfId="48024"/>
    <cellStyle name="Normal 3 3 2 4 7" xfId="48025"/>
    <cellStyle name="Normal 3 3 2 4 8" xfId="48026"/>
    <cellStyle name="Normal 3 3 2 4 9" xfId="48027"/>
    <cellStyle name="Normal 3 3 2 40" xfId="48028"/>
    <cellStyle name="Normal 3 3 2 41" xfId="48029"/>
    <cellStyle name="Normal 3 3 2 42" xfId="48030"/>
    <cellStyle name="Normal 3 3 2 43" xfId="48031"/>
    <cellStyle name="Normal 3 3 2 44" xfId="48032"/>
    <cellStyle name="Normal 3 3 2 45" xfId="48033"/>
    <cellStyle name="Normal 3 3 2 46" xfId="48034"/>
    <cellStyle name="Normal 3 3 2 5" xfId="48035"/>
    <cellStyle name="Normal 3 3 2 5 10" xfId="48036"/>
    <cellStyle name="Normal 3 3 2 5 11" xfId="48037"/>
    <cellStyle name="Normal 3 3 2 5 12" xfId="48038"/>
    <cellStyle name="Normal 3 3 2 5 13" xfId="48039"/>
    <cellStyle name="Normal 3 3 2 5 14" xfId="48040"/>
    <cellStyle name="Normal 3 3 2 5 15" xfId="48041"/>
    <cellStyle name="Normal 3 3 2 5 16" xfId="48042"/>
    <cellStyle name="Normal 3 3 2 5 17" xfId="48043"/>
    <cellStyle name="Normal 3 3 2 5 18" xfId="48044"/>
    <cellStyle name="Normal 3 3 2 5 19" xfId="48045"/>
    <cellStyle name="Normal 3 3 2 5 2" xfId="48046"/>
    <cellStyle name="Normal 3 3 2 5 20" xfId="48047"/>
    <cellStyle name="Normal 3 3 2 5 21" xfId="48048"/>
    <cellStyle name="Normal 3 3 2 5 22" xfId="48049"/>
    <cellStyle name="Normal 3 3 2 5 3" xfId="48050"/>
    <cellStyle name="Normal 3 3 2 5 4" xfId="48051"/>
    <cellStyle name="Normal 3 3 2 5 5" xfId="48052"/>
    <cellStyle name="Normal 3 3 2 5 6" xfId="48053"/>
    <cellStyle name="Normal 3 3 2 5 7" xfId="48054"/>
    <cellStyle name="Normal 3 3 2 5 8" xfId="48055"/>
    <cellStyle name="Normal 3 3 2 5 9" xfId="48056"/>
    <cellStyle name="Normal 3 3 2 6" xfId="48057"/>
    <cellStyle name="Normal 3 3 2 6 10" xfId="48058"/>
    <cellStyle name="Normal 3 3 2 6 11" xfId="48059"/>
    <cellStyle name="Normal 3 3 2 6 12" xfId="48060"/>
    <cellStyle name="Normal 3 3 2 6 13" xfId="48061"/>
    <cellStyle name="Normal 3 3 2 6 14" xfId="48062"/>
    <cellStyle name="Normal 3 3 2 6 15" xfId="48063"/>
    <cellStyle name="Normal 3 3 2 6 16" xfId="48064"/>
    <cellStyle name="Normal 3 3 2 6 17" xfId="48065"/>
    <cellStyle name="Normal 3 3 2 6 18" xfId="48066"/>
    <cellStyle name="Normal 3 3 2 6 19" xfId="48067"/>
    <cellStyle name="Normal 3 3 2 6 2" xfId="48068"/>
    <cellStyle name="Normal 3 3 2 6 20" xfId="48069"/>
    <cellStyle name="Normal 3 3 2 6 21" xfId="48070"/>
    <cellStyle name="Normal 3 3 2 6 22" xfId="48071"/>
    <cellStyle name="Normal 3 3 2 6 3" xfId="48072"/>
    <cellStyle name="Normal 3 3 2 6 4" xfId="48073"/>
    <cellStyle name="Normal 3 3 2 6 5" xfId="48074"/>
    <cellStyle name="Normal 3 3 2 6 6" xfId="48075"/>
    <cellStyle name="Normal 3 3 2 6 7" xfId="48076"/>
    <cellStyle name="Normal 3 3 2 6 8" xfId="48077"/>
    <cellStyle name="Normal 3 3 2 6 9" xfId="48078"/>
    <cellStyle name="Normal 3 3 2 7" xfId="48079"/>
    <cellStyle name="Normal 3 3 2 7 10" xfId="48080"/>
    <cellStyle name="Normal 3 3 2 7 11" xfId="48081"/>
    <cellStyle name="Normal 3 3 2 7 12" xfId="48082"/>
    <cellStyle name="Normal 3 3 2 7 13" xfId="48083"/>
    <cellStyle name="Normal 3 3 2 7 14" xfId="48084"/>
    <cellStyle name="Normal 3 3 2 7 15" xfId="48085"/>
    <cellStyle name="Normal 3 3 2 7 16" xfId="48086"/>
    <cellStyle name="Normal 3 3 2 7 17" xfId="48087"/>
    <cellStyle name="Normal 3 3 2 7 18" xfId="48088"/>
    <cellStyle name="Normal 3 3 2 7 19" xfId="48089"/>
    <cellStyle name="Normal 3 3 2 7 2" xfId="48090"/>
    <cellStyle name="Normal 3 3 2 7 20" xfId="48091"/>
    <cellStyle name="Normal 3 3 2 7 21" xfId="48092"/>
    <cellStyle name="Normal 3 3 2 7 22" xfId="48093"/>
    <cellStyle name="Normal 3 3 2 7 3" xfId="48094"/>
    <cellStyle name="Normal 3 3 2 7 4" xfId="48095"/>
    <cellStyle name="Normal 3 3 2 7 5" xfId="48096"/>
    <cellStyle name="Normal 3 3 2 7 6" xfId="48097"/>
    <cellStyle name="Normal 3 3 2 7 7" xfId="48098"/>
    <cellStyle name="Normal 3 3 2 7 8" xfId="48099"/>
    <cellStyle name="Normal 3 3 2 7 9" xfId="48100"/>
    <cellStyle name="Normal 3 3 2 8" xfId="48101"/>
    <cellStyle name="Normal 3 3 2 8 10" xfId="48102"/>
    <cellStyle name="Normal 3 3 2 8 11" xfId="48103"/>
    <cellStyle name="Normal 3 3 2 8 12" xfId="48104"/>
    <cellStyle name="Normal 3 3 2 8 13" xfId="48105"/>
    <cellStyle name="Normal 3 3 2 8 14" xfId="48106"/>
    <cellStyle name="Normal 3 3 2 8 15" xfId="48107"/>
    <cellStyle name="Normal 3 3 2 8 16" xfId="48108"/>
    <cellStyle name="Normal 3 3 2 8 17" xfId="48109"/>
    <cellStyle name="Normal 3 3 2 8 18" xfId="48110"/>
    <cellStyle name="Normal 3 3 2 8 19" xfId="48111"/>
    <cellStyle name="Normal 3 3 2 8 2" xfId="48112"/>
    <cellStyle name="Normal 3 3 2 8 20" xfId="48113"/>
    <cellStyle name="Normal 3 3 2 8 21" xfId="48114"/>
    <cellStyle name="Normal 3 3 2 8 22" xfId="48115"/>
    <cellStyle name="Normal 3 3 2 8 3" xfId="48116"/>
    <cellStyle name="Normal 3 3 2 8 4" xfId="48117"/>
    <cellStyle name="Normal 3 3 2 8 5" xfId="48118"/>
    <cellStyle name="Normal 3 3 2 8 6" xfId="48119"/>
    <cellStyle name="Normal 3 3 2 8 7" xfId="48120"/>
    <cellStyle name="Normal 3 3 2 8 8" xfId="48121"/>
    <cellStyle name="Normal 3 3 2 8 9" xfId="48122"/>
    <cellStyle name="Normal 3 3 2 9" xfId="48123"/>
    <cellStyle name="Normal 3 3 2 9 10" xfId="48124"/>
    <cellStyle name="Normal 3 3 2 9 11" xfId="48125"/>
    <cellStyle name="Normal 3 3 2 9 12" xfId="48126"/>
    <cellStyle name="Normal 3 3 2 9 13" xfId="48127"/>
    <cellStyle name="Normal 3 3 2 9 14" xfId="48128"/>
    <cellStyle name="Normal 3 3 2 9 15" xfId="48129"/>
    <cellStyle name="Normal 3 3 2 9 16" xfId="48130"/>
    <cellStyle name="Normal 3 3 2 9 17" xfId="48131"/>
    <cellStyle name="Normal 3 3 2 9 18" xfId="48132"/>
    <cellStyle name="Normal 3 3 2 9 19" xfId="48133"/>
    <cellStyle name="Normal 3 3 2 9 2" xfId="48134"/>
    <cellStyle name="Normal 3 3 2 9 20" xfId="48135"/>
    <cellStyle name="Normal 3 3 2 9 21" xfId="48136"/>
    <cellStyle name="Normal 3 3 2 9 22" xfId="48137"/>
    <cellStyle name="Normal 3 3 2 9 3" xfId="48138"/>
    <cellStyle name="Normal 3 3 2 9 4" xfId="48139"/>
    <cellStyle name="Normal 3 3 2 9 5" xfId="48140"/>
    <cellStyle name="Normal 3 3 2 9 6" xfId="48141"/>
    <cellStyle name="Normal 3 3 2 9 7" xfId="48142"/>
    <cellStyle name="Normal 3 3 2 9 8" xfId="48143"/>
    <cellStyle name="Normal 3 3 2 9 9" xfId="48144"/>
    <cellStyle name="Normal 3 3 20" xfId="48145"/>
    <cellStyle name="Normal 3 3 21" xfId="48146"/>
    <cellStyle name="Normal 3 3 22" xfId="48147"/>
    <cellStyle name="Normal 3 3 23" xfId="48148"/>
    <cellStyle name="Normal 3 3 24" xfId="48149"/>
    <cellStyle name="Normal 3 3 25" xfId="48150"/>
    <cellStyle name="Normal 3 3 26" xfId="48151"/>
    <cellStyle name="Normal 3 3 27" xfId="48152"/>
    <cellStyle name="Normal 3 3 28" xfId="48153"/>
    <cellStyle name="Normal 3 3 29" xfId="48154"/>
    <cellStyle name="Normal 3 3 3" xfId="48155"/>
    <cellStyle name="Normal 3 3 3 10" xfId="48156"/>
    <cellStyle name="Normal 3 3 3 10 10" xfId="48157"/>
    <cellStyle name="Normal 3 3 3 10 11" xfId="48158"/>
    <cellStyle name="Normal 3 3 3 10 12" xfId="48159"/>
    <cellStyle name="Normal 3 3 3 10 13" xfId="48160"/>
    <cellStyle name="Normal 3 3 3 10 14" xfId="48161"/>
    <cellStyle name="Normal 3 3 3 10 15" xfId="48162"/>
    <cellStyle name="Normal 3 3 3 10 16" xfId="48163"/>
    <cellStyle name="Normal 3 3 3 10 17" xfId="48164"/>
    <cellStyle name="Normal 3 3 3 10 18" xfId="48165"/>
    <cellStyle name="Normal 3 3 3 10 19" xfId="48166"/>
    <cellStyle name="Normal 3 3 3 10 2" xfId="48167"/>
    <cellStyle name="Normal 3 3 3 10 20" xfId="48168"/>
    <cellStyle name="Normal 3 3 3 10 21" xfId="48169"/>
    <cellStyle name="Normal 3 3 3 10 22" xfId="48170"/>
    <cellStyle name="Normal 3 3 3 10 3" xfId="48171"/>
    <cellStyle name="Normal 3 3 3 10 4" xfId="48172"/>
    <cellStyle name="Normal 3 3 3 10 5" xfId="48173"/>
    <cellStyle name="Normal 3 3 3 10 6" xfId="48174"/>
    <cellStyle name="Normal 3 3 3 10 7" xfId="48175"/>
    <cellStyle name="Normal 3 3 3 10 8" xfId="48176"/>
    <cellStyle name="Normal 3 3 3 10 9" xfId="48177"/>
    <cellStyle name="Normal 3 3 3 11" xfId="48178"/>
    <cellStyle name="Normal 3 3 3 11 10" xfId="48179"/>
    <cellStyle name="Normal 3 3 3 11 11" xfId="48180"/>
    <cellStyle name="Normal 3 3 3 11 12" xfId="48181"/>
    <cellStyle name="Normal 3 3 3 11 13" xfId="48182"/>
    <cellStyle name="Normal 3 3 3 11 14" xfId="48183"/>
    <cellStyle name="Normal 3 3 3 11 15" xfId="48184"/>
    <cellStyle name="Normal 3 3 3 11 16" xfId="48185"/>
    <cellStyle name="Normal 3 3 3 11 17" xfId="48186"/>
    <cellStyle name="Normal 3 3 3 11 18" xfId="48187"/>
    <cellStyle name="Normal 3 3 3 11 19" xfId="48188"/>
    <cellStyle name="Normal 3 3 3 11 2" xfId="48189"/>
    <cellStyle name="Normal 3 3 3 11 20" xfId="48190"/>
    <cellStyle name="Normal 3 3 3 11 21" xfId="48191"/>
    <cellStyle name="Normal 3 3 3 11 22" xfId="48192"/>
    <cellStyle name="Normal 3 3 3 11 3" xfId="48193"/>
    <cellStyle name="Normal 3 3 3 11 4" xfId="48194"/>
    <cellStyle name="Normal 3 3 3 11 5" xfId="48195"/>
    <cellStyle name="Normal 3 3 3 11 6" xfId="48196"/>
    <cellStyle name="Normal 3 3 3 11 7" xfId="48197"/>
    <cellStyle name="Normal 3 3 3 11 8" xfId="48198"/>
    <cellStyle name="Normal 3 3 3 11 9" xfId="48199"/>
    <cellStyle name="Normal 3 3 3 12" xfId="48200"/>
    <cellStyle name="Normal 3 3 3 12 10" xfId="48201"/>
    <cellStyle name="Normal 3 3 3 12 11" xfId="48202"/>
    <cellStyle name="Normal 3 3 3 12 12" xfId="48203"/>
    <cellStyle name="Normal 3 3 3 12 13" xfId="48204"/>
    <cellStyle name="Normal 3 3 3 12 14" xfId="48205"/>
    <cellStyle name="Normal 3 3 3 12 15" xfId="48206"/>
    <cellStyle name="Normal 3 3 3 12 16" xfId="48207"/>
    <cellStyle name="Normal 3 3 3 12 17" xfId="48208"/>
    <cellStyle name="Normal 3 3 3 12 18" xfId="48209"/>
    <cellStyle name="Normal 3 3 3 12 19" xfId="48210"/>
    <cellStyle name="Normal 3 3 3 12 2" xfId="48211"/>
    <cellStyle name="Normal 3 3 3 12 20" xfId="48212"/>
    <cellStyle name="Normal 3 3 3 12 21" xfId="48213"/>
    <cellStyle name="Normal 3 3 3 12 22" xfId="48214"/>
    <cellStyle name="Normal 3 3 3 12 3" xfId="48215"/>
    <cellStyle name="Normal 3 3 3 12 4" xfId="48216"/>
    <cellStyle name="Normal 3 3 3 12 5" xfId="48217"/>
    <cellStyle name="Normal 3 3 3 12 6" xfId="48218"/>
    <cellStyle name="Normal 3 3 3 12 7" xfId="48219"/>
    <cellStyle name="Normal 3 3 3 12 8" xfId="48220"/>
    <cellStyle name="Normal 3 3 3 12 9" xfId="48221"/>
    <cellStyle name="Normal 3 3 3 13" xfId="48222"/>
    <cellStyle name="Normal 3 3 3 13 10" xfId="48223"/>
    <cellStyle name="Normal 3 3 3 13 11" xfId="48224"/>
    <cellStyle name="Normal 3 3 3 13 12" xfId="48225"/>
    <cellStyle name="Normal 3 3 3 13 13" xfId="48226"/>
    <cellStyle name="Normal 3 3 3 13 14" xfId="48227"/>
    <cellStyle name="Normal 3 3 3 13 15" xfId="48228"/>
    <cellStyle name="Normal 3 3 3 13 16" xfId="48229"/>
    <cellStyle name="Normal 3 3 3 13 17" xfId="48230"/>
    <cellStyle name="Normal 3 3 3 13 18" xfId="48231"/>
    <cellStyle name="Normal 3 3 3 13 19" xfId="48232"/>
    <cellStyle name="Normal 3 3 3 13 2" xfId="48233"/>
    <cellStyle name="Normal 3 3 3 13 20" xfId="48234"/>
    <cellStyle name="Normal 3 3 3 13 21" xfId="48235"/>
    <cellStyle name="Normal 3 3 3 13 22" xfId="48236"/>
    <cellStyle name="Normal 3 3 3 13 3" xfId="48237"/>
    <cellStyle name="Normal 3 3 3 13 4" xfId="48238"/>
    <cellStyle name="Normal 3 3 3 13 5" xfId="48239"/>
    <cellStyle name="Normal 3 3 3 13 6" xfId="48240"/>
    <cellStyle name="Normal 3 3 3 13 7" xfId="48241"/>
    <cellStyle name="Normal 3 3 3 13 8" xfId="48242"/>
    <cellStyle name="Normal 3 3 3 13 9" xfId="48243"/>
    <cellStyle name="Normal 3 3 3 14" xfId="48244"/>
    <cellStyle name="Normal 3 3 3 14 10" xfId="48245"/>
    <cellStyle name="Normal 3 3 3 14 11" xfId="48246"/>
    <cellStyle name="Normal 3 3 3 14 12" xfId="48247"/>
    <cellStyle name="Normal 3 3 3 14 13" xfId="48248"/>
    <cellStyle name="Normal 3 3 3 14 14" xfId="48249"/>
    <cellStyle name="Normal 3 3 3 14 15" xfId="48250"/>
    <cellStyle name="Normal 3 3 3 14 16" xfId="48251"/>
    <cellStyle name="Normal 3 3 3 14 17" xfId="48252"/>
    <cellStyle name="Normal 3 3 3 14 18" xfId="48253"/>
    <cellStyle name="Normal 3 3 3 14 19" xfId="48254"/>
    <cellStyle name="Normal 3 3 3 14 2" xfId="48255"/>
    <cellStyle name="Normal 3 3 3 14 20" xfId="48256"/>
    <cellStyle name="Normal 3 3 3 14 21" xfId="48257"/>
    <cellStyle name="Normal 3 3 3 14 22" xfId="48258"/>
    <cellStyle name="Normal 3 3 3 14 3" xfId="48259"/>
    <cellStyle name="Normal 3 3 3 14 4" xfId="48260"/>
    <cellStyle name="Normal 3 3 3 14 5" xfId="48261"/>
    <cellStyle name="Normal 3 3 3 14 6" xfId="48262"/>
    <cellStyle name="Normal 3 3 3 14 7" xfId="48263"/>
    <cellStyle name="Normal 3 3 3 14 8" xfId="48264"/>
    <cellStyle name="Normal 3 3 3 14 9" xfId="48265"/>
    <cellStyle name="Normal 3 3 3 15" xfId="48266"/>
    <cellStyle name="Normal 3 3 3 15 10" xfId="48267"/>
    <cellStyle name="Normal 3 3 3 15 11" xfId="48268"/>
    <cellStyle name="Normal 3 3 3 15 12" xfId="48269"/>
    <cellStyle name="Normal 3 3 3 15 13" xfId="48270"/>
    <cellStyle name="Normal 3 3 3 15 14" xfId="48271"/>
    <cellStyle name="Normal 3 3 3 15 15" xfId="48272"/>
    <cellStyle name="Normal 3 3 3 15 16" xfId="48273"/>
    <cellStyle name="Normal 3 3 3 15 17" xfId="48274"/>
    <cellStyle name="Normal 3 3 3 15 18" xfId="48275"/>
    <cellStyle name="Normal 3 3 3 15 19" xfId="48276"/>
    <cellStyle name="Normal 3 3 3 15 2" xfId="48277"/>
    <cellStyle name="Normal 3 3 3 15 20" xfId="48278"/>
    <cellStyle name="Normal 3 3 3 15 21" xfId="48279"/>
    <cellStyle name="Normal 3 3 3 15 22" xfId="48280"/>
    <cellStyle name="Normal 3 3 3 15 3" xfId="48281"/>
    <cellStyle name="Normal 3 3 3 15 4" xfId="48282"/>
    <cellStyle name="Normal 3 3 3 15 5" xfId="48283"/>
    <cellStyle name="Normal 3 3 3 15 6" xfId="48284"/>
    <cellStyle name="Normal 3 3 3 15 7" xfId="48285"/>
    <cellStyle name="Normal 3 3 3 15 8" xfId="48286"/>
    <cellStyle name="Normal 3 3 3 15 9" xfId="48287"/>
    <cellStyle name="Normal 3 3 3 16" xfId="48288"/>
    <cellStyle name="Normal 3 3 3 16 10" xfId="48289"/>
    <cellStyle name="Normal 3 3 3 16 11" xfId="48290"/>
    <cellStyle name="Normal 3 3 3 16 12" xfId="48291"/>
    <cellStyle name="Normal 3 3 3 16 13" xfId="48292"/>
    <cellStyle name="Normal 3 3 3 16 14" xfId="48293"/>
    <cellStyle name="Normal 3 3 3 16 15" xfId="48294"/>
    <cellStyle name="Normal 3 3 3 16 16" xfId="48295"/>
    <cellStyle name="Normal 3 3 3 16 17" xfId="48296"/>
    <cellStyle name="Normal 3 3 3 16 18" xfId="48297"/>
    <cellStyle name="Normal 3 3 3 16 19" xfId="48298"/>
    <cellStyle name="Normal 3 3 3 16 2" xfId="48299"/>
    <cellStyle name="Normal 3 3 3 16 20" xfId="48300"/>
    <cellStyle name="Normal 3 3 3 16 21" xfId="48301"/>
    <cellStyle name="Normal 3 3 3 16 22" xfId="48302"/>
    <cellStyle name="Normal 3 3 3 16 3" xfId="48303"/>
    <cellStyle name="Normal 3 3 3 16 4" xfId="48304"/>
    <cellStyle name="Normal 3 3 3 16 5" xfId="48305"/>
    <cellStyle name="Normal 3 3 3 16 6" xfId="48306"/>
    <cellStyle name="Normal 3 3 3 16 7" xfId="48307"/>
    <cellStyle name="Normal 3 3 3 16 8" xfId="48308"/>
    <cellStyle name="Normal 3 3 3 16 9" xfId="48309"/>
    <cellStyle name="Normal 3 3 3 17" xfId="48310"/>
    <cellStyle name="Normal 3 3 3 17 10" xfId="48311"/>
    <cellStyle name="Normal 3 3 3 17 11" xfId="48312"/>
    <cellStyle name="Normal 3 3 3 17 12" xfId="48313"/>
    <cellStyle name="Normal 3 3 3 17 13" xfId="48314"/>
    <cellStyle name="Normal 3 3 3 17 14" xfId="48315"/>
    <cellStyle name="Normal 3 3 3 17 15" xfId="48316"/>
    <cellStyle name="Normal 3 3 3 17 16" xfId="48317"/>
    <cellStyle name="Normal 3 3 3 17 17" xfId="48318"/>
    <cellStyle name="Normal 3 3 3 17 18" xfId="48319"/>
    <cellStyle name="Normal 3 3 3 17 19" xfId="48320"/>
    <cellStyle name="Normal 3 3 3 17 2" xfId="48321"/>
    <cellStyle name="Normal 3 3 3 17 20" xfId="48322"/>
    <cellStyle name="Normal 3 3 3 17 21" xfId="48323"/>
    <cellStyle name="Normal 3 3 3 17 22" xfId="48324"/>
    <cellStyle name="Normal 3 3 3 17 3" xfId="48325"/>
    <cellStyle name="Normal 3 3 3 17 4" xfId="48326"/>
    <cellStyle name="Normal 3 3 3 17 5" xfId="48327"/>
    <cellStyle name="Normal 3 3 3 17 6" xfId="48328"/>
    <cellStyle name="Normal 3 3 3 17 7" xfId="48329"/>
    <cellStyle name="Normal 3 3 3 17 8" xfId="48330"/>
    <cellStyle name="Normal 3 3 3 17 9" xfId="48331"/>
    <cellStyle name="Normal 3 3 3 18" xfId="48332"/>
    <cellStyle name="Normal 3 3 3 18 10" xfId="48333"/>
    <cellStyle name="Normal 3 3 3 18 11" xfId="48334"/>
    <cellStyle name="Normal 3 3 3 18 12" xfId="48335"/>
    <cellStyle name="Normal 3 3 3 18 13" xfId="48336"/>
    <cellStyle name="Normal 3 3 3 18 14" xfId="48337"/>
    <cellStyle name="Normal 3 3 3 18 15" xfId="48338"/>
    <cellStyle name="Normal 3 3 3 18 16" xfId="48339"/>
    <cellStyle name="Normal 3 3 3 18 17" xfId="48340"/>
    <cellStyle name="Normal 3 3 3 18 18" xfId="48341"/>
    <cellStyle name="Normal 3 3 3 18 19" xfId="48342"/>
    <cellStyle name="Normal 3 3 3 18 2" xfId="48343"/>
    <cellStyle name="Normal 3 3 3 18 20" xfId="48344"/>
    <cellStyle name="Normal 3 3 3 18 21" xfId="48345"/>
    <cellStyle name="Normal 3 3 3 18 22" xfId="48346"/>
    <cellStyle name="Normal 3 3 3 18 3" xfId="48347"/>
    <cellStyle name="Normal 3 3 3 18 4" xfId="48348"/>
    <cellStyle name="Normal 3 3 3 18 5" xfId="48349"/>
    <cellStyle name="Normal 3 3 3 18 6" xfId="48350"/>
    <cellStyle name="Normal 3 3 3 18 7" xfId="48351"/>
    <cellStyle name="Normal 3 3 3 18 8" xfId="48352"/>
    <cellStyle name="Normal 3 3 3 18 9" xfId="48353"/>
    <cellStyle name="Normal 3 3 3 19" xfId="48354"/>
    <cellStyle name="Normal 3 3 3 19 10" xfId="48355"/>
    <cellStyle name="Normal 3 3 3 19 11" xfId="48356"/>
    <cellStyle name="Normal 3 3 3 19 12" xfId="48357"/>
    <cellStyle name="Normal 3 3 3 19 13" xfId="48358"/>
    <cellStyle name="Normal 3 3 3 19 14" xfId="48359"/>
    <cellStyle name="Normal 3 3 3 19 15" xfId="48360"/>
    <cellStyle name="Normal 3 3 3 19 16" xfId="48361"/>
    <cellStyle name="Normal 3 3 3 19 17" xfId="48362"/>
    <cellStyle name="Normal 3 3 3 19 18" xfId="48363"/>
    <cellStyle name="Normal 3 3 3 19 19" xfId="48364"/>
    <cellStyle name="Normal 3 3 3 19 2" xfId="48365"/>
    <cellStyle name="Normal 3 3 3 19 20" xfId="48366"/>
    <cellStyle name="Normal 3 3 3 19 21" xfId="48367"/>
    <cellStyle name="Normal 3 3 3 19 22" xfId="48368"/>
    <cellStyle name="Normal 3 3 3 19 3" xfId="48369"/>
    <cellStyle name="Normal 3 3 3 19 4" xfId="48370"/>
    <cellStyle name="Normal 3 3 3 19 5" xfId="48371"/>
    <cellStyle name="Normal 3 3 3 19 6" xfId="48372"/>
    <cellStyle name="Normal 3 3 3 19 7" xfId="48373"/>
    <cellStyle name="Normal 3 3 3 19 8" xfId="48374"/>
    <cellStyle name="Normal 3 3 3 19 9" xfId="48375"/>
    <cellStyle name="Normal 3 3 3 2" xfId="48376"/>
    <cellStyle name="Normal 3 3 3 2 10" xfId="48377"/>
    <cellStyle name="Normal 3 3 3 2 11" xfId="48378"/>
    <cellStyle name="Normal 3 3 3 2 12" xfId="48379"/>
    <cellStyle name="Normal 3 3 3 2 13" xfId="48380"/>
    <cellStyle name="Normal 3 3 3 2 14" xfId="48381"/>
    <cellStyle name="Normal 3 3 3 2 15" xfId="48382"/>
    <cellStyle name="Normal 3 3 3 2 16" xfId="48383"/>
    <cellStyle name="Normal 3 3 3 2 17" xfId="48384"/>
    <cellStyle name="Normal 3 3 3 2 18" xfId="48385"/>
    <cellStyle name="Normal 3 3 3 2 19" xfId="48386"/>
    <cellStyle name="Normal 3 3 3 2 2" xfId="48387"/>
    <cellStyle name="Normal 3 3 3 2 2 10" xfId="48388"/>
    <cellStyle name="Normal 3 3 3 2 2 10 10" xfId="48389"/>
    <cellStyle name="Normal 3 3 3 2 2 10 11" xfId="48390"/>
    <cellStyle name="Normal 3 3 3 2 2 10 12" xfId="48391"/>
    <cellStyle name="Normal 3 3 3 2 2 10 13" xfId="48392"/>
    <cellStyle name="Normal 3 3 3 2 2 10 14" xfId="48393"/>
    <cellStyle name="Normal 3 3 3 2 2 10 15" xfId="48394"/>
    <cellStyle name="Normal 3 3 3 2 2 10 16" xfId="48395"/>
    <cellStyle name="Normal 3 3 3 2 2 10 17" xfId="48396"/>
    <cellStyle name="Normal 3 3 3 2 2 10 18" xfId="48397"/>
    <cellStyle name="Normal 3 3 3 2 2 10 19" xfId="48398"/>
    <cellStyle name="Normal 3 3 3 2 2 10 2" xfId="48399"/>
    <cellStyle name="Normal 3 3 3 2 2 10 20" xfId="48400"/>
    <cellStyle name="Normal 3 3 3 2 2 10 21" xfId="48401"/>
    <cellStyle name="Normal 3 3 3 2 2 10 22" xfId="48402"/>
    <cellStyle name="Normal 3 3 3 2 2 10 3" xfId="48403"/>
    <cellStyle name="Normal 3 3 3 2 2 10 4" xfId="48404"/>
    <cellStyle name="Normal 3 3 3 2 2 10 5" xfId="48405"/>
    <cellStyle name="Normal 3 3 3 2 2 10 6" xfId="48406"/>
    <cellStyle name="Normal 3 3 3 2 2 10 7" xfId="48407"/>
    <cellStyle name="Normal 3 3 3 2 2 10 8" xfId="48408"/>
    <cellStyle name="Normal 3 3 3 2 2 10 9" xfId="48409"/>
    <cellStyle name="Normal 3 3 3 2 2 11" xfId="48410"/>
    <cellStyle name="Normal 3 3 3 2 2 11 10" xfId="48411"/>
    <cellStyle name="Normal 3 3 3 2 2 11 11" xfId="48412"/>
    <cellStyle name="Normal 3 3 3 2 2 11 12" xfId="48413"/>
    <cellStyle name="Normal 3 3 3 2 2 11 13" xfId="48414"/>
    <cellStyle name="Normal 3 3 3 2 2 11 14" xfId="48415"/>
    <cellStyle name="Normal 3 3 3 2 2 11 15" xfId="48416"/>
    <cellStyle name="Normal 3 3 3 2 2 11 16" xfId="48417"/>
    <cellStyle name="Normal 3 3 3 2 2 11 17" xfId="48418"/>
    <cellStyle name="Normal 3 3 3 2 2 11 18" xfId="48419"/>
    <cellStyle name="Normal 3 3 3 2 2 11 19" xfId="48420"/>
    <cellStyle name="Normal 3 3 3 2 2 11 2" xfId="48421"/>
    <cellStyle name="Normal 3 3 3 2 2 11 20" xfId="48422"/>
    <cellStyle name="Normal 3 3 3 2 2 11 21" xfId="48423"/>
    <cellStyle name="Normal 3 3 3 2 2 11 22" xfId="48424"/>
    <cellStyle name="Normal 3 3 3 2 2 11 3" xfId="48425"/>
    <cellStyle name="Normal 3 3 3 2 2 11 4" xfId="48426"/>
    <cellStyle name="Normal 3 3 3 2 2 11 5" xfId="48427"/>
    <cellStyle name="Normal 3 3 3 2 2 11 6" xfId="48428"/>
    <cellStyle name="Normal 3 3 3 2 2 11 7" xfId="48429"/>
    <cellStyle name="Normal 3 3 3 2 2 11 8" xfId="48430"/>
    <cellStyle name="Normal 3 3 3 2 2 11 9" xfId="48431"/>
    <cellStyle name="Normal 3 3 3 2 2 12" xfId="48432"/>
    <cellStyle name="Normal 3 3 3 2 2 12 10" xfId="48433"/>
    <cellStyle name="Normal 3 3 3 2 2 12 11" xfId="48434"/>
    <cellStyle name="Normal 3 3 3 2 2 12 12" xfId="48435"/>
    <cellStyle name="Normal 3 3 3 2 2 12 13" xfId="48436"/>
    <cellStyle name="Normal 3 3 3 2 2 12 14" xfId="48437"/>
    <cellStyle name="Normal 3 3 3 2 2 12 15" xfId="48438"/>
    <cellStyle name="Normal 3 3 3 2 2 12 16" xfId="48439"/>
    <cellStyle name="Normal 3 3 3 2 2 12 17" xfId="48440"/>
    <cellStyle name="Normal 3 3 3 2 2 12 18" xfId="48441"/>
    <cellStyle name="Normal 3 3 3 2 2 12 19" xfId="48442"/>
    <cellStyle name="Normal 3 3 3 2 2 12 2" xfId="48443"/>
    <cellStyle name="Normal 3 3 3 2 2 12 20" xfId="48444"/>
    <cellStyle name="Normal 3 3 3 2 2 12 21" xfId="48445"/>
    <cellStyle name="Normal 3 3 3 2 2 12 22" xfId="48446"/>
    <cellStyle name="Normal 3 3 3 2 2 12 3" xfId="48447"/>
    <cellStyle name="Normal 3 3 3 2 2 12 4" xfId="48448"/>
    <cellStyle name="Normal 3 3 3 2 2 12 5" xfId="48449"/>
    <cellStyle name="Normal 3 3 3 2 2 12 6" xfId="48450"/>
    <cellStyle name="Normal 3 3 3 2 2 12 7" xfId="48451"/>
    <cellStyle name="Normal 3 3 3 2 2 12 8" xfId="48452"/>
    <cellStyle name="Normal 3 3 3 2 2 12 9" xfId="48453"/>
    <cellStyle name="Normal 3 3 3 2 2 13" xfId="48454"/>
    <cellStyle name="Normal 3 3 3 2 2 13 10" xfId="48455"/>
    <cellStyle name="Normal 3 3 3 2 2 13 11" xfId="48456"/>
    <cellStyle name="Normal 3 3 3 2 2 13 12" xfId="48457"/>
    <cellStyle name="Normal 3 3 3 2 2 13 13" xfId="48458"/>
    <cellStyle name="Normal 3 3 3 2 2 13 14" xfId="48459"/>
    <cellStyle name="Normal 3 3 3 2 2 13 15" xfId="48460"/>
    <cellStyle name="Normal 3 3 3 2 2 13 16" xfId="48461"/>
    <cellStyle name="Normal 3 3 3 2 2 13 17" xfId="48462"/>
    <cellStyle name="Normal 3 3 3 2 2 13 18" xfId="48463"/>
    <cellStyle name="Normal 3 3 3 2 2 13 19" xfId="48464"/>
    <cellStyle name="Normal 3 3 3 2 2 13 2" xfId="48465"/>
    <cellStyle name="Normal 3 3 3 2 2 13 20" xfId="48466"/>
    <cellStyle name="Normal 3 3 3 2 2 13 21" xfId="48467"/>
    <cellStyle name="Normal 3 3 3 2 2 13 22" xfId="48468"/>
    <cellStyle name="Normal 3 3 3 2 2 13 3" xfId="48469"/>
    <cellStyle name="Normal 3 3 3 2 2 13 4" xfId="48470"/>
    <cellStyle name="Normal 3 3 3 2 2 13 5" xfId="48471"/>
    <cellStyle name="Normal 3 3 3 2 2 13 6" xfId="48472"/>
    <cellStyle name="Normal 3 3 3 2 2 13 7" xfId="48473"/>
    <cellStyle name="Normal 3 3 3 2 2 13 8" xfId="48474"/>
    <cellStyle name="Normal 3 3 3 2 2 13 9" xfId="48475"/>
    <cellStyle name="Normal 3 3 3 2 2 14" xfId="48476"/>
    <cellStyle name="Normal 3 3 3 2 2 14 10" xfId="48477"/>
    <cellStyle name="Normal 3 3 3 2 2 14 11" xfId="48478"/>
    <cellStyle name="Normal 3 3 3 2 2 14 12" xfId="48479"/>
    <cellStyle name="Normal 3 3 3 2 2 14 13" xfId="48480"/>
    <cellStyle name="Normal 3 3 3 2 2 14 14" xfId="48481"/>
    <cellStyle name="Normal 3 3 3 2 2 14 15" xfId="48482"/>
    <cellStyle name="Normal 3 3 3 2 2 14 16" xfId="48483"/>
    <cellStyle name="Normal 3 3 3 2 2 14 17" xfId="48484"/>
    <cellStyle name="Normal 3 3 3 2 2 14 18" xfId="48485"/>
    <cellStyle name="Normal 3 3 3 2 2 14 19" xfId="48486"/>
    <cellStyle name="Normal 3 3 3 2 2 14 2" xfId="48487"/>
    <cellStyle name="Normal 3 3 3 2 2 14 20" xfId="48488"/>
    <cellStyle name="Normal 3 3 3 2 2 14 21" xfId="48489"/>
    <cellStyle name="Normal 3 3 3 2 2 14 22" xfId="48490"/>
    <cellStyle name="Normal 3 3 3 2 2 14 3" xfId="48491"/>
    <cellStyle name="Normal 3 3 3 2 2 14 4" xfId="48492"/>
    <cellStyle name="Normal 3 3 3 2 2 14 5" xfId="48493"/>
    <cellStyle name="Normal 3 3 3 2 2 14 6" xfId="48494"/>
    <cellStyle name="Normal 3 3 3 2 2 14 7" xfId="48495"/>
    <cellStyle name="Normal 3 3 3 2 2 14 8" xfId="48496"/>
    <cellStyle name="Normal 3 3 3 2 2 14 9" xfId="48497"/>
    <cellStyle name="Normal 3 3 3 2 2 15" xfId="48498"/>
    <cellStyle name="Normal 3 3 3 2 2 15 10" xfId="48499"/>
    <cellStyle name="Normal 3 3 3 2 2 15 11" xfId="48500"/>
    <cellStyle name="Normal 3 3 3 2 2 15 12" xfId="48501"/>
    <cellStyle name="Normal 3 3 3 2 2 15 13" xfId="48502"/>
    <cellStyle name="Normal 3 3 3 2 2 15 14" xfId="48503"/>
    <cellStyle name="Normal 3 3 3 2 2 15 15" xfId="48504"/>
    <cellStyle name="Normal 3 3 3 2 2 15 16" xfId="48505"/>
    <cellStyle name="Normal 3 3 3 2 2 15 17" xfId="48506"/>
    <cellStyle name="Normal 3 3 3 2 2 15 18" xfId="48507"/>
    <cellStyle name="Normal 3 3 3 2 2 15 19" xfId="48508"/>
    <cellStyle name="Normal 3 3 3 2 2 15 2" xfId="48509"/>
    <cellStyle name="Normal 3 3 3 2 2 15 20" xfId="48510"/>
    <cellStyle name="Normal 3 3 3 2 2 15 21" xfId="48511"/>
    <cellStyle name="Normal 3 3 3 2 2 15 22" xfId="48512"/>
    <cellStyle name="Normal 3 3 3 2 2 15 3" xfId="48513"/>
    <cellStyle name="Normal 3 3 3 2 2 15 4" xfId="48514"/>
    <cellStyle name="Normal 3 3 3 2 2 15 5" xfId="48515"/>
    <cellStyle name="Normal 3 3 3 2 2 15 6" xfId="48516"/>
    <cellStyle name="Normal 3 3 3 2 2 15 7" xfId="48517"/>
    <cellStyle name="Normal 3 3 3 2 2 15 8" xfId="48518"/>
    <cellStyle name="Normal 3 3 3 2 2 15 9" xfId="48519"/>
    <cellStyle name="Normal 3 3 3 2 2 16" xfId="48520"/>
    <cellStyle name="Normal 3 3 3 2 2 16 10" xfId="48521"/>
    <cellStyle name="Normal 3 3 3 2 2 16 11" xfId="48522"/>
    <cellStyle name="Normal 3 3 3 2 2 16 12" xfId="48523"/>
    <cellStyle name="Normal 3 3 3 2 2 16 13" xfId="48524"/>
    <cellStyle name="Normal 3 3 3 2 2 16 14" xfId="48525"/>
    <cellStyle name="Normal 3 3 3 2 2 16 15" xfId="48526"/>
    <cellStyle name="Normal 3 3 3 2 2 16 16" xfId="48527"/>
    <cellStyle name="Normal 3 3 3 2 2 16 17" xfId="48528"/>
    <cellStyle name="Normal 3 3 3 2 2 16 18" xfId="48529"/>
    <cellStyle name="Normal 3 3 3 2 2 16 19" xfId="48530"/>
    <cellStyle name="Normal 3 3 3 2 2 16 2" xfId="48531"/>
    <cellStyle name="Normal 3 3 3 2 2 16 20" xfId="48532"/>
    <cellStyle name="Normal 3 3 3 2 2 16 21" xfId="48533"/>
    <cellStyle name="Normal 3 3 3 2 2 16 22" xfId="48534"/>
    <cellStyle name="Normal 3 3 3 2 2 16 3" xfId="48535"/>
    <cellStyle name="Normal 3 3 3 2 2 16 4" xfId="48536"/>
    <cellStyle name="Normal 3 3 3 2 2 16 5" xfId="48537"/>
    <cellStyle name="Normal 3 3 3 2 2 16 6" xfId="48538"/>
    <cellStyle name="Normal 3 3 3 2 2 16 7" xfId="48539"/>
    <cellStyle name="Normal 3 3 3 2 2 16 8" xfId="48540"/>
    <cellStyle name="Normal 3 3 3 2 2 16 9" xfId="48541"/>
    <cellStyle name="Normal 3 3 3 2 2 17" xfId="48542"/>
    <cellStyle name="Normal 3 3 3 2 2 17 10" xfId="48543"/>
    <cellStyle name="Normal 3 3 3 2 2 17 11" xfId="48544"/>
    <cellStyle name="Normal 3 3 3 2 2 17 12" xfId="48545"/>
    <cellStyle name="Normal 3 3 3 2 2 17 13" xfId="48546"/>
    <cellStyle name="Normal 3 3 3 2 2 17 14" xfId="48547"/>
    <cellStyle name="Normal 3 3 3 2 2 17 15" xfId="48548"/>
    <cellStyle name="Normal 3 3 3 2 2 17 16" xfId="48549"/>
    <cellStyle name="Normal 3 3 3 2 2 17 17" xfId="48550"/>
    <cellStyle name="Normal 3 3 3 2 2 17 18" xfId="48551"/>
    <cellStyle name="Normal 3 3 3 2 2 17 19" xfId="48552"/>
    <cellStyle name="Normal 3 3 3 2 2 17 2" xfId="48553"/>
    <cellStyle name="Normal 3 3 3 2 2 17 20" xfId="48554"/>
    <cellStyle name="Normal 3 3 3 2 2 17 21" xfId="48555"/>
    <cellStyle name="Normal 3 3 3 2 2 17 22" xfId="48556"/>
    <cellStyle name="Normal 3 3 3 2 2 17 3" xfId="48557"/>
    <cellStyle name="Normal 3 3 3 2 2 17 4" xfId="48558"/>
    <cellStyle name="Normal 3 3 3 2 2 17 5" xfId="48559"/>
    <cellStyle name="Normal 3 3 3 2 2 17 6" xfId="48560"/>
    <cellStyle name="Normal 3 3 3 2 2 17 7" xfId="48561"/>
    <cellStyle name="Normal 3 3 3 2 2 17 8" xfId="48562"/>
    <cellStyle name="Normal 3 3 3 2 2 17 9" xfId="48563"/>
    <cellStyle name="Normal 3 3 3 2 2 18" xfId="48564"/>
    <cellStyle name="Normal 3 3 3 2 2 18 10" xfId="48565"/>
    <cellStyle name="Normal 3 3 3 2 2 18 11" xfId="48566"/>
    <cellStyle name="Normal 3 3 3 2 2 18 12" xfId="48567"/>
    <cellStyle name="Normal 3 3 3 2 2 18 13" xfId="48568"/>
    <cellStyle name="Normal 3 3 3 2 2 18 14" xfId="48569"/>
    <cellStyle name="Normal 3 3 3 2 2 18 15" xfId="48570"/>
    <cellStyle name="Normal 3 3 3 2 2 18 16" xfId="48571"/>
    <cellStyle name="Normal 3 3 3 2 2 18 17" xfId="48572"/>
    <cellStyle name="Normal 3 3 3 2 2 18 18" xfId="48573"/>
    <cellStyle name="Normal 3 3 3 2 2 18 19" xfId="48574"/>
    <cellStyle name="Normal 3 3 3 2 2 18 2" xfId="48575"/>
    <cellStyle name="Normal 3 3 3 2 2 18 20" xfId="48576"/>
    <cellStyle name="Normal 3 3 3 2 2 18 21" xfId="48577"/>
    <cellStyle name="Normal 3 3 3 2 2 18 22" xfId="48578"/>
    <cellStyle name="Normal 3 3 3 2 2 18 3" xfId="48579"/>
    <cellStyle name="Normal 3 3 3 2 2 18 4" xfId="48580"/>
    <cellStyle name="Normal 3 3 3 2 2 18 5" xfId="48581"/>
    <cellStyle name="Normal 3 3 3 2 2 18 6" xfId="48582"/>
    <cellStyle name="Normal 3 3 3 2 2 18 7" xfId="48583"/>
    <cellStyle name="Normal 3 3 3 2 2 18 8" xfId="48584"/>
    <cellStyle name="Normal 3 3 3 2 2 18 9" xfId="48585"/>
    <cellStyle name="Normal 3 3 3 2 2 19" xfId="48586"/>
    <cellStyle name="Normal 3 3 3 2 2 19 10" xfId="48587"/>
    <cellStyle name="Normal 3 3 3 2 2 19 11" xfId="48588"/>
    <cellStyle name="Normal 3 3 3 2 2 19 12" xfId="48589"/>
    <cellStyle name="Normal 3 3 3 2 2 19 13" xfId="48590"/>
    <cellStyle name="Normal 3 3 3 2 2 19 14" xfId="48591"/>
    <cellStyle name="Normal 3 3 3 2 2 19 15" xfId="48592"/>
    <cellStyle name="Normal 3 3 3 2 2 19 16" xfId="48593"/>
    <cellStyle name="Normal 3 3 3 2 2 19 17" xfId="48594"/>
    <cellStyle name="Normal 3 3 3 2 2 19 18" xfId="48595"/>
    <cellStyle name="Normal 3 3 3 2 2 19 19" xfId="48596"/>
    <cellStyle name="Normal 3 3 3 2 2 19 2" xfId="48597"/>
    <cellStyle name="Normal 3 3 3 2 2 19 20" xfId="48598"/>
    <cellStyle name="Normal 3 3 3 2 2 19 21" xfId="48599"/>
    <cellStyle name="Normal 3 3 3 2 2 19 22" xfId="48600"/>
    <cellStyle name="Normal 3 3 3 2 2 19 3" xfId="48601"/>
    <cellStyle name="Normal 3 3 3 2 2 19 4" xfId="48602"/>
    <cellStyle name="Normal 3 3 3 2 2 19 5" xfId="48603"/>
    <cellStyle name="Normal 3 3 3 2 2 19 6" xfId="48604"/>
    <cellStyle name="Normal 3 3 3 2 2 19 7" xfId="48605"/>
    <cellStyle name="Normal 3 3 3 2 2 19 8" xfId="48606"/>
    <cellStyle name="Normal 3 3 3 2 2 19 9" xfId="48607"/>
    <cellStyle name="Normal 3 3 3 2 2 2" xfId="48608"/>
    <cellStyle name="Normal 3 3 3 2 2 2 10" xfId="48609"/>
    <cellStyle name="Normal 3 3 3 2 2 2 11" xfId="48610"/>
    <cellStyle name="Normal 3 3 3 2 2 2 12" xfId="48611"/>
    <cellStyle name="Normal 3 3 3 2 2 2 13" xfId="48612"/>
    <cellStyle name="Normal 3 3 3 2 2 2 14" xfId="48613"/>
    <cellStyle name="Normal 3 3 3 2 2 2 15" xfId="48614"/>
    <cellStyle name="Normal 3 3 3 2 2 2 16" xfId="48615"/>
    <cellStyle name="Normal 3 3 3 2 2 2 17" xfId="48616"/>
    <cellStyle name="Normal 3 3 3 2 2 2 18" xfId="48617"/>
    <cellStyle name="Normal 3 3 3 2 2 2 19" xfId="48618"/>
    <cellStyle name="Normal 3 3 3 2 2 2 2" xfId="48619"/>
    <cellStyle name="Normal 3 3 3 2 2 2 20" xfId="48620"/>
    <cellStyle name="Normal 3 3 3 2 2 2 21" xfId="48621"/>
    <cellStyle name="Normal 3 3 3 2 2 2 22" xfId="48622"/>
    <cellStyle name="Normal 3 3 3 2 2 2 3" xfId="48623"/>
    <cellStyle name="Normal 3 3 3 2 2 2 4" xfId="48624"/>
    <cellStyle name="Normal 3 3 3 2 2 2 5" xfId="48625"/>
    <cellStyle name="Normal 3 3 3 2 2 2 6" xfId="48626"/>
    <cellStyle name="Normal 3 3 3 2 2 2 7" xfId="48627"/>
    <cellStyle name="Normal 3 3 3 2 2 2 8" xfId="48628"/>
    <cellStyle name="Normal 3 3 3 2 2 2 9" xfId="48629"/>
    <cellStyle name="Normal 3 3 3 2 2 20" xfId="48630"/>
    <cellStyle name="Normal 3 3 3 2 2 21" xfId="48631"/>
    <cellStyle name="Normal 3 3 3 2 2 22" xfId="48632"/>
    <cellStyle name="Normal 3 3 3 2 2 23" xfId="48633"/>
    <cellStyle name="Normal 3 3 3 2 2 24" xfId="48634"/>
    <cellStyle name="Normal 3 3 3 2 2 25" xfId="48635"/>
    <cellStyle name="Normal 3 3 3 2 2 26" xfId="48636"/>
    <cellStyle name="Normal 3 3 3 2 2 27" xfId="48637"/>
    <cellStyle name="Normal 3 3 3 2 2 28" xfId="48638"/>
    <cellStyle name="Normal 3 3 3 2 2 29" xfId="48639"/>
    <cellStyle name="Normal 3 3 3 2 2 3" xfId="48640"/>
    <cellStyle name="Normal 3 3 3 2 2 3 10" xfId="48641"/>
    <cellStyle name="Normal 3 3 3 2 2 3 11" xfId="48642"/>
    <cellStyle name="Normal 3 3 3 2 2 3 12" xfId="48643"/>
    <cellStyle name="Normal 3 3 3 2 2 3 13" xfId="48644"/>
    <cellStyle name="Normal 3 3 3 2 2 3 14" xfId="48645"/>
    <cellStyle name="Normal 3 3 3 2 2 3 15" xfId="48646"/>
    <cellStyle name="Normal 3 3 3 2 2 3 16" xfId="48647"/>
    <cellStyle name="Normal 3 3 3 2 2 3 17" xfId="48648"/>
    <cellStyle name="Normal 3 3 3 2 2 3 18" xfId="48649"/>
    <cellStyle name="Normal 3 3 3 2 2 3 19" xfId="48650"/>
    <cellStyle name="Normal 3 3 3 2 2 3 2" xfId="48651"/>
    <cellStyle name="Normal 3 3 3 2 2 3 20" xfId="48652"/>
    <cellStyle name="Normal 3 3 3 2 2 3 21" xfId="48653"/>
    <cellStyle name="Normal 3 3 3 2 2 3 22" xfId="48654"/>
    <cellStyle name="Normal 3 3 3 2 2 3 3" xfId="48655"/>
    <cellStyle name="Normal 3 3 3 2 2 3 4" xfId="48656"/>
    <cellStyle name="Normal 3 3 3 2 2 3 5" xfId="48657"/>
    <cellStyle name="Normal 3 3 3 2 2 3 6" xfId="48658"/>
    <cellStyle name="Normal 3 3 3 2 2 3 7" xfId="48659"/>
    <cellStyle name="Normal 3 3 3 2 2 3 8" xfId="48660"/>
    <cellStyle name="Normal 3 3 3 2 2 3 9" xfId="48661"/>
    <cellStyle name="Normal 3 3 3 2 2 30" xfId="48662"/>
    <cellStyle name="Normal 3 3 3 2 2 31" xfId="48663"/>
    <cellStyle name="Normal 3 3 3 2 2 32" xfId="48664"/>
    <cellStyle name="Normal 3 3 3 2 2 33" xfId="48665"/>
    <cellStyle name="Normal 3 3 3 2 2 34" xfId="48666"/>
    <cellStyle name="Normal 3 3 3 2 2 35" xfId="48667"/>
    <cellStyle name="Normal 3 3 3 2 2 36" xfId="48668"/>
    <cellStyle name="Normal 3 3 3 2 2 37" xfId="48669"/>
    <cellStyle name="Normal 3 3 3 2 2 38" xfId="48670"/>
    <cellStyle name="Normal 3 3 3 2 2 39" xfId="48671"/>
    <cellStyle name="Normal 3 3 3 2 2 4" xfId="48672"/>
    <cellStyle name="Normal 3 3 3 2 2 4 10" xfId="48673"/>
    <cellStyle name="Normal 3 3 3 2 2 4 11" xfId="48674"/>
    <cellStyle name="Normal 3 3 3 2 2 4 12" xfId="48675"/>
    <cellStyle name="Normal 3 3 3 2 2 4 13" xfId="48676"/>
    <cellStyle name="Normal 3 3 3 2 2 4 14" xfId="48677"/>
    <cellStyle name="Normal 3 3 3 2 2 4 15" xfId="48678"/>
    <cellStyle name="Normal 3 3 3 2 2 4 16" xfId="48679"/>
    <cellStyle name="Normal 3 3 3 2 2 4 17" xfId="48680"/>
    <cellStyle name="Normal 3 3 3 2 2 4 18" xfId="48681"/>
    <cellStyle name="Normal 3 3 3 2 2 4 19" xfId="48682"/>
    <cellStyle name="Normal 3 3 3 2 2 4 2" xfId="48683"/>
    <cellStyle name="Normal 3 3 3 2 2 4 20" xfId="48684"/>
    <cellStyle name="Normal 3 3 3 2 2 4 21" xfId="48685"/>
    <cellStyle name="Normal 3 3 3 2 2 4 22" xfId="48686"/>
    <cellStyle name="Normal 3 3 3 2 2 4 3" xfId="48687"/>
    <cellStyle name="Normal 3 3 3 2 2 4 4" xfId="48688"/>
    <cellStyle name="Normal 3 3 3 2 2 4 5" xfId="48689"/>
    <cellStyle name="Normal 3 3 3 2 2 4 6" xfId="48690"/>
    <cellStyle name="Normal 3 3 3 2 2 4 7" xfId="48691"/>
    <cellStyle name="Normal 3 3 3 2 2 4 8" xfId="48692"/>
    <cellStyle name="Normal 3 3 3 2 2 4 9" xfId="48693"/>
    <cellStyle name="Normal 3 3 3 2 2 40" xfId="48694"/>
    <cellStyle name="Normal 3 3 3 2 2 5" xfId="48695"/>
    <cellStyle name="Normal 3 3 3 2 2 5 10" xfId="48696"/>
    <cellStyle name="Normal 3 3 3 2 2 5 11" xfId="48697"/>
    <cellStyle name="Normal 3 3 3 2 2 5 12" xfId="48698"/>
    <cellStyle name="Normal 3 3 3 2 2 5 13" xfId="48699"/>
    <cellStyle name="Normal 3 3 3 2 2 5 14" xfId="48700"/>
    <cellStyle name="Normal 3 3 3 2 2 5 15" xfId="48701"/>
    <cellStyle name="Normal 3 3 3 2 2 5 16" xfId="48702"/>
    <cellStyle name="Normal 3 3 3 2 2 5 17" xfId="48703"/>
    <cellStyle name="Normal 3 3 3 2 2 5 18" xfId="48704"/>
    <cellStyle name="Normal 3 3 3 2 2 5 19" xfId="48705"/>
    <cellStyle name="Normal 3 3 3 2 2 5 2" xfId="48706"/>
    <cellStyle name="Normal 3 3 3 2 2 5 20" xfId="48707"/>
    <cellStyle name="Normal 3 3 3 2 2 5 21" xfId="48708"/>
    <cellStyle name="Normal 3 3 3 2 2 5 22" xfId="48709"/>
    <cellStyle name="Normal 3 3 3 2 2 5 3" xfId="48710"/>
    <cellStyle name="Normal 3 3 3 2 2 5 4" xfId="48711"/>
    <cellStyle name="Normal 3 3 3 2 2 5 5" xfId="48712"/>
    <cellStyle name="Normal 3 3 3 2 2 5 6" xfId="48713"/>
    <cellStyle name="Normal 3 3 3 2 2 5 7" xfId="48714"/>
    <cellStyle name="Normal 3 3 3 2 2 5 8" xfId="48715"/>
    <cellStyle name="Normal 3 3 3 2 2 5 9" xfId="48716"/>
    <cellStyle name="Normal 3 3 3 2 2 6" xfId="48717"/>
    <cellStyle name="Normal 3 3 3 2 2 6 10" xfId="48718"/>
    <cellStyle name="Normal 3 3 3 2 2 6 11" xfId="48719"/>
    <cellStyle name="Normal 3 3 3 2 2 6 12" xfId="48720"/>
    <cellStyle name="Normal 3 3 3 2 2 6 13" xfId="48721"/>
    <cellStyle name="Normal 3 3 3 2 2 6 14" xfId="48722"/>
    <cellStyle name="Normal 3 3 3 2 2 6 15" xfId="48723"/>
    <cellStyle name="Normal 3 3 3 2 2 6 16" xfId="48724"/>
    <cellStyle name="Normal 3 3 3 2 2 6 17" xfId="48725"/>
    <cellStyle name="Normal 3 3 3 2 2 6 18" xfId="48726"/>
    <cellStyle name="Normal 3 3 3 2 2 6 19" xfId="48727"/>
    <cellStyle name="Normal 3 3 3 2 2 6 2" xfId="48728"/>
    <cellStyle name="Normal 3 3 3 2 2 6 20" xfId="48729"/>
    <cellStyle name="Normal 3 3 3 2 2 6 21" xfId="48730"/>
    <cellStyle name="Normal 3 3 3 2 2 6 22" xfId="48731"/>
    <cellStyle name="Normal 3 3 3 2 2 6 3" xfId="48732"/>
    <cellStyle name="Normal 3 3 3 2 2 6 4" xfId="48733"/>
    <cellStyle name="Normal 3 3 3 2 2 6 5" xfId="48734"/>
    <cellStyle name="Normal 3 3 3 2 2 6 6" xfId="48735"/>
    <cellStyle name="Normal 3 3 3 2 2 6 7" xfId="48736"/>
    <cellStyle name="Normal 3 3 3 2 2 6 8" xfId="48737"/>
    <cellStyle name="Normal 3 3 3 2 2 6 9" xfId="48738"/>
    <cellStyle name="Normal 3 3 3 2 2 7" xfId="48739"/>
    <cellStyle name="Normal 3 3 3 2 2 7 10" xfId="48740"/>
    <cellStyle name="Normal 3 3 3 2 2 7 11" xfId="48741"/>
    <cellStyle name="Normal 3 3 3 2 2 7 12" xfId="48742"/>
    <cellStyle name="Normal 3 3 3 2 2 7 13" xfId="48743"/>
    <cellStyle name="Normal 3 3 3 2 2 7 14" xfId="48744"/>
    <cellStyle name="Normal 3 3 3 2 2 7 15" xfId="48745"/>
    <cellStyle name="Normal 3 3 3 2 2 7 16" xfId="48746"/>
    <cellStyle name="Normal 3 3 3 2 2 7 17" xfId="48747"/>
    <cellStyle name="Normal 3 3 3 2 2 7 18" xfId="48748"/>
    <cellStyle name="Normal 3 3 3 2 2 7 19" xfId="48749"/>
    <cellStyle name="Normal 3 3 3 2 2 7 2" xfId="48750"/>
    <cellStyle name="Normal 3 3 3 2 2 7 20" xfId="48751"/>
    <cellStyle name="Normal 3 3 3 2 2 7 21" xfId="48752"/>
    <cellStyle name="Normal 3 3 3 2 2 7 22" xfId="48753"/>
    <cellStyle name="Normal 3 3 3 2 2 7 3" xfId="48754"/>
    <cellStyle name="Normal 3 3 3 2 2 7 4" xfId="48755"/>
    <cellStyle name="Normal 3 3 3 2 2 7 5" xfId="48756"/>
    <cellStyle name="Normal 3 3 3 2 2 7 6" xfId="48757"/>
    <cellStyle name="Normal 3 3 3 2 2 7 7" xfId="48758"/>
    <cellStyle name="Normal 3 3 3 2 2 7 8" xfId="48759"/>
    <cellStyle name="Normal 3 3 3 2 2 7 9" xfId="48760"/>
    <cellStyle name="Normal 3 3 3 2 2 8" xfId="48761"/>
    <cellStyle name="Normal 3 3 3 2 2 8 10" xfId="48762"/>
    <cellStyle name="Normal 3 3 3 2 2 8 11" xfId="48763"/>
    <cellStyle name="Normal 3 3 3 2 2 8 12" xfId="48764"/>
    <cellStyle name="Normal 3 3 3 2 2 8 13" xfId="48765"/>
    <cellStyle name="Normal 3 3 3 2 2 8 14" xfId="48766"/>
    <cellStyle name="Normal 3 3 3 2 2 8 15" xfId="48767"/>
    <cellStyle name="Normal 3 3 3 2 2 8 16" xfId="48768"/>
    <cellStyle name="Normal 3 3 3 2 2 8 17" xfId="48769"/>
    <cellStyle name="Normal 3 3 3 2 2 8 18" xfId="48770"/>
    <cellStyle name="Normal 3 3 3 2 2 8 19" xfId="48771"/>
    <cellStyle name="Normal 3 3 3 2 2 8 2" xfId="48772"/>
    <cellStyle name="Normal 3 3 3 2 2 8 20" xfId="48773"/>
    <cellStyle name="Normal 3 3 3 2 2 8 21" xfId="48774"/>
    <cellStyle name="Normal 3 3 3 2 2 8 22" xfId="48775"/>
    <cellStyle name="Normal 3 3 3 2 2 8 3" xfId="48776"/>
    <cellStyle name="Normal 3 3 3 2 2 8 4" xfId="48777"/>
    <cellStyle name="Normal 3 3 3 2 2 8 5" xfId="48778"/>
    <cellStyle name="Normal 3 3 3 2 2 8 6" xfId="48779"/>
    <cellStyle name="Normal 3 3 3 2 2 8 7" xfId="48780"/>
    <cellStyle name="Normal 3 3 3 2 2 8 8" xfId="48781"/>
    <cellStyle name="Normal 3 3 3 2 2 8 9" xfId="48782"/>
    <cellStyle name="Normal 3 3 3 2 2 9" xfId="48783"/>
    <cellStyle name="Normal 3 3 3 2 2 9 10" xfId="48784"/>
    <cellStyle name="Normal 3 3 3 2 2 9 11" xfId="48785"/>
    <cellStyle name="Normal 3 3 3 2 2 9 12" xfId="48786"/>
    <cellStyle name="Normal 3 3 3 2 2 9 13" xfId="48787"/>
    <cellStyle name="Normal 3 3 3 2 2 9 14" xfId="48788"/>
    <cellStyle name="Normal 3 3 3 2 2 9 15" xfId="48789"/>
    <cellStyle name="Normal 3 3 3 2 2 9 16" xfId="48790"/>
    <cellStyle name="Normal 3 3 3 2 2 9 17" xfId="48791"/>
    <cellStyle name="Normal 3 3 3 2 2 9 18" xfId="48792"/>
    <cellStyle name="Normal 3 3 3 2 2 9 19" xfId="48793"/>
    <cellStyle name="Normal 3 3 3 2 2 9 2" xfId="48794"/>
    <cellStyle name="Normal 3 3 3 2 2 9 20" xfId="48795"/>
    <cellStyle name="Normal 3 3 3 2 2 9 21" xfId="48796"/>
    <cellStyle name="Normal 3 3 3 2 2 9 22" xfId="48797"/>
    <cellStyle name="Normal 3 3 3 2 2 9 3" xfId="48798"/>
    <cellStyle name="Normal 3 3 3 2 2 9 4" xfId="48799"/>
    <cellStyle name="Normal 3 3 3 2 2 9 5" xfId="48800"/>
    <cellStyle name="Normal 3 3 3 2 2 9 6" xfId="48801"/>
    <cellStyle name="Normal 3 3 3 2 2 9 7" xfId="48802"/>
    <cellStyle name="Normal 3 3 3 2 2 9 8" xfId="48803"/>
    <cellStyle name="Normal 3 3 3 2 2 9 9" xfId="48804"/>
    <cellStyle name="Normal 3 3 3 2 20" xfId="48805"/>
    <cellStyle name="Normal 3 3 3 2 21" xfId="48806"/>
    <cellStyle name="Normal 3 3 3 2 22" xfId="48807"/>
    <cellStyle name="Normal 3 3 3 2 23" xfId="48808"/>
    <cellStyle name="Normal 3 3 3 2 24" xfId="48809"/>
    <cellStyle name="Normal 3 3 3 2 25" xfId="48810"/>
    <cellStyle name="Normal 3 3 3 2 26" xfId="48811"/>
    <cellStyle name="Normal 3 3 3 2 27" xfId="48812"/>
    <cellStyle name="Normal 3 3 3 2 28" xfId="48813"/>
    <cellStyle name="Normal 3 3 3 2 29" xfId="48814"/>
    <cellStyle name="Normal 3 3 3 2 3" xfId="48815"/>
    <cellStyle name="Normal 3 3 3 2 30" xfId="48816"/>
    <cellStyle name="Normal 3 3 3 2 31" xfId="48817"/>
    <cellStyle name="Normal 3 3 3 2 32" xfId="48818"/>
    <cellStyle name="Normal 3 3 3 2 33" xfId="48819"/>
    <cellStyle name="Normal 3 3 3 2 34" xfId="48820"/>
    <cellStyle name="Normal 3 3 3 2 35" xfId="48821"/>
    <cellStyle name="Normal 3 3 3 2 36" xfId="48822"/>
    <cellStyle name="Normal 3 3 3 2 37" xfId="48823"/>
    <cellStyle name="Normal 3 3 3 2 38" xfId="48824"/>
    <cellStyle name="Normal 3 3 3 2 39" xfId="48825"/>
    <cellStyle name="Normal 3 3 3 2 4" xfId="48826"/>
    <cellStyle name="Normal 3 3 3 2 40" xfId="48827"/>
    <cellStyle name="Normal 3 3 3 2 5" xfId="48828"/>
    <cellStyle name="Normal 3 3 3 2 6" xfId="48829"/>
    <cellStyle name="Normal 3 3 3 2 7" xfId="48830"/>
    <cellStyle name="Normal 3 3 3 2 8" xfId="48831"/>
    <cellStyle name="Normal 3 3 3 2 9" xfId="48832"/>
    <cellStyle name="Normal 3 3 3 20" xfId="48833"/>
    <cellStyle name="Normal 3 3 3 20 10" xfId="48834"/>
    <cellStyle name="Normal 3 3 3 20 11" xfId="48835"/>
    <cellStyle name="Normal 3 3 3 20 12" xfId="48836"/>
    <cellStyle name="Normal 3 3 3 20 13" xfId="48837"/>
    <cellStyle name="Normal 3 3 3 20 14" xfId="48838"/>
    <cellStyle name="Normal 3 3 3 20 15" xfId="48839"/>
    <cellStyle name="Normal 3 3 3 20 16" xfId="48840"/>
    <cellStyle name="Normal 3 3 3 20 17" xfId="48841"/>
    <cellStyle name="Normal 3 3 3 20 18" xfId="48842"/>
    <cellStyle name="Normal 3 3 3 20 19" xfId="48843"/>
    <cellStyle name="Normal 3 3 3 20 2" xfId="48844"/>
    <cellStyle name="Normal 3 3 3 20 20" xfId="48845"/>
    <cellStyle name="Normal 3 3 3 20 21" xfId="48846"/>
    <cellStyle name="Normal 3 3 3 20 22" xfId="48847"/>
    <cellStyle name="Normal 3 3 3 20 3" xfId="48848"/>
    <cellStyle name="Normal 3 3 3 20 4" xfId="48849"/>
    <cellStyle name="Normal 3 3 3 20 5" xfId="48850"/>
    <cellStyle name="Normal 3 3 3 20 6" xfId="48851"/>
    <cellStyle name="Normal 3 3 3 20 7" xfId="48852"/>
    <cellStyle name="Normal 3 3 3 20 8" xfId="48853"/>
    <cellStyle name="Normal 3 3 3 20 9" xfId="48854"/>
    <cellStyle name="Normal 3 3 3 21" xfId="48855"/>
    <cellStyle name="Normal 3 3 3 21 10" xfId="48856"/>
    <cellStyle name="Normal 3 3 3 21 11" xfId="48857"/>
    <cellStyle name="Normal 3 3 3 21 12" xfId="48858"/>
    <cellStyle name="Normal 3 3 3 21 13" xfId="48859"/>
    <cellStyle name="Normal 3 3 3 21 14" xfId="48860"/>
    <cellStyle name="Normal 3 3 3 21 15" xfId="48861"/>
    <cellStyle name="Normal 3 3 3 21 16" xfId="48862"/>
    <cellStyle name="Normal 3 3 3 21 17" xfId="48863"/>
    <cellStyle name="Normal 3 3 3 21 18" xfId="48864"/>
    <cellStyle name="Normal 3 3 3 21 19" xfId="48865"/>
    <cellStyle name="Normal 3 3 3 21 2" xfId="48866"/>
    <cellStyle name="Normal 3 3 3 21 20" xfId="48867"/>
    <cellStyle name="Normal 3 3 3 21 21" xfId="48868"/>
    <cellStyle name="Normal 3 3 3 21 22" xfId="48869"/>
    <cellStyle name="Normal 3 3 3 21 3" xfId="48870"/>
    <cellStyle name="Normal 3 3 3 21 4" xfId="48871"/>
    <cellStyle name="Normal 3 3 3 21 5" xfId="48872"/>
    <cellStyle name="Normal 3 3 3 21 6" xfId="48873"/>
    <cellStyle name="Normal 3 3 3 21 7" xfId="48874"/>
    <cellStyle name="Normal 3 3 3 21 8" xfId="48875"/>
    <cellStyle name="Normal 3 3 3 21 9" xfId="48876"/>
    <cellStyle name="Normal 3 3 3 22" xfId="48877"/>
    <cellStyle name="Normal 3 3 3 22 10" xfId="48878"/>
    <cellStyle name="Normal 3 3 3 22 11" xfId="48879"/>
    <cellStyle name="Normal 3 3 3 22 12" xfId="48880"/>
    <cellStyle name="Normal 3 3 3 22 13" xfId="48881"/>
    <cellStyle name="Normal 3 3 3 22 14" xfId="48882"/>
    <cellStyle name="Normal 3 3 3 22 15" xfId="48883"/>
    <cellStyle name="Normal 3 3 3 22 16" xfId="48884"/>
    <cellStyle name="Normal 3 3 3 22 17" xfId="48885"/>
    <cellStyle name="Normal 3 3 3 22 18" xfId="48886"/>
    <cellStyle name="Normal 3 3 3 22 19" xfId="48887"/>
    <cellStyle name="Normal 3 3 3 22 2" xfId="48888"/>
    <cellStyle name="Normal 3 3 3 22 20" xfId="48889"/>
    <cellStyle name="Normal 3 3 3 22 21" xfId="48890"/>
    <cellStyle name="Normal 3 3 3 22 22" xfId="48891"/>
    <cellStyle name="Normal 3 3 3 22 3" xfId="48892"/>
    <cellStyle name="Normal 3 3 3 22 4" xfId="48893"/>
    <cellStyle name="Normal 3 3 3 22 5" xfId="48894"/>
    <cellStyle name="Normal 3 3 3 22 6" xfId="48895"/>
    <cellStyle name="Normal 3 3 3 22 7" xfId="48896"/>
    <cellStyle name="Normal 3 3 3 22 8" xfId="48897"/>
    <cellStyle name="Normal 3 3 3 22 9" xfId="48898"/>
    <cellStyle name="Normal 3 3 3 23" xfId="48899"/>
    <cellStyle name="Normal 3 3 3 23 10" xfId="48900"/>
    <cellStyle name="Normal 3 3 3 23 11" xfId="48901"/>
    <cellStyle name="Normal 3 3 3 23 12" xfId="48902"/>
    <cellStyle name="Normal 3 3 3 23 13" xfId="48903"/>
    <cellStyle name="Normal 3 3 3 23 14" xfId="48904"/>
    <cellStyle name="Normal 3 3 3 23 15" xfId="48905"/>
    <cellStyle name="Normal 3 3 3 23 16" xfId="48906"/>
    <cellStyle name="Normal 3 3 3 23 17" xfId="48907"/>
    <cellStyle name="Normal 3 3 3 23 18" xfId="48908"/>
    <cellStyle name="Normal 3 3 3 23 19" xfId="48909"/>
    <cellStyle name="Normal 3 3 3 23 2" xfId="48910"/>
    <cellStyle name="Normal 3 3 3 23 20" xfId="48911"/>
    <cellStyle name="Normal 3 3 3 23 21" xfId="48912"/>
    <cellStyle name="Normal 3 3 3 23 22" xfId="48913"/>
    <cellStyle name="Normal 3 3 3 23 3" xfId="48914"/>
    <cellStyle name="Normal 3 3 3 23 4" xfId="48915"/>
    <cellStyle name="Normal 3 3 3 23 5" xfId="48916"/>
    <cellStyle name="Normal 3 3 3 23 6" xfId="48917"/>
    <cellStyle name="Normal 3 3 3 23 7" xfId="48918"/>
    <cellStyle name="Normal 3 3 3 23 8" xfId="48919"/>
    <cellStyle name="Normal 3 3 3 23 9" xfId="48920"/>
    <cellStyle name="Normal 3 3 3 24" xfId="48921"/>
    <cellStyle name="Normal 3 3 3 24 10" xfId="48922"/>
    <cellStyle name="Normal 3 3 3 24 11" xfId="48923"/>
    <cellStyle name="Normal 3 3 3 24 12" xfId="48924"/>
    <cellStyle name="Normal 3 3 3 24 13" xfId="48925"/>
    <cellStyle name="Normal 3 3 3 24 14" xfId="48926"/>
    <cellStyle name="Normal 3 3 3 24 15" xfId="48927"/>
    <cellStyle name="Normal 3 3 3 24 16" xfId="48928"/>
    <cellStyle name="Normal 3 3 3 24 17" xfId="48929"/>
    <cellStyle name="Normal 3 3 3 24 18" xfId="48930"/>
    <cellStyle name="Normal 3 3 3 24 19" xfId="48931"/>
    <cellStyle name="Normal 3 3 3 24 2" xfId="48932"/>
    <cellStyle name="Normal 3 3 3 24 20" xfId="48933"/>
    <cellStyle name="Normal 3 3 3 24 21" xfId="48934"/>
    <cellStyle name="Normal 3 3 3 24 22" xfId="48935"/>
    <cellStyle name="Normal 3 3 3 24 3" xfId="48936"/>
    <cellStyle name="Normal 3 3 3 24 4" xfId="48937"/>
    <cellStyle name="Normal 3 3 3 24 5" xfId="48938"/>
    <cellStyle name="Normal 3 3 3 24 6" xfId="48939"/>
    <cellStyle name="Normal 3 3 3 24 7" xfId="48940"/>
    <cellStyle name="Normal 3 3 3 24 8" xfId="48941"/>
    <cellStyle name="Normal 3 3 3 24 9" xfId="48942"/>
    <cellStyle name="Normal 3 3 3 25" xfId="48943"/>
    <cellStyle name="Normal 3 3 3 26" xfId="48944"/>
    <cellStyle name="Normal 3 3 3 27" xfId="48945"/>
    <cellStyle name="Normal 3 3 3 28" xfId="48946"/>
    <cellStyle name="Normal 3 3 3 29" xfId="48947"/>
    <cellStyle name="Normal 3 3 3 3" xfId="48948"/>
    <cellStyle name="Normal 3 3 3 3 10" xfId="48949"/>
    <cellStyle name="Normal 3 3 3 3 11" xfId="48950"/>
    <cellStyle name="Normal 3 3 3 3 12" xfId="48951"/>
    <cellStyle name="Normal 3 3 3 3 13" xfId="48952"/>
    <cellStyle name="Normal 3 3 3 3 14" xfId="48953"/>
    <cellStyle name="Normal 3 3 3 3 15" xfId="48954"/>
    <cellStyle name="Normal 3 3 3 3 16" xfId="48955"/>
    <cellStyle name="Normal 3 3 3 3 17" xfId="48956"/>
    <cellStyle name="Normal 3 3 3 3 18" xfId="48957"/>
    <cellStyle name="Normal 3 3 3 3 19" xfId="48958"/>
    <cellStyle name="Normal 3 3 3 3 2" xfId="48959"/>
    <cellStyle name="Normal 3 3 3 3 20" xfId="48960"/>
    <cellStyle name="Normal 3 3 3 3 21" xfId="48961"/>
    <cellStyle name="Normal 3 3 3 3 22" xfId="48962"/>
    <cellStyle name="Normal 3 3 3 3 3" xfId="48963"/>
    <cellStyle name="Normal 3 3 3 3 4" xfId="48964"/>
    <cellStyle name="Normal 3 3 3 3 5" xfId="48965"/>
    <cellStyle name="Normal 3 3 3 3 6" xfId="48966"/>
    <cellStyle name="Normal 3 3 3 3 7" xfId="48967"/>
    <cellStyle name="Normal 3 3 3 3 8" xfId="48968"/>
    <cellStyle name="Normal 3 3 3 3 9" xfId="48969"/>
    <cellStyle name="Normal 3 3 3 30" xfId="48970"/>
    <cellStyle name="Normal 3 3 3 31" xfId="48971"/>
    <cellStyle name="Normal 3 3 3 32" xfId="48972"/>
    <cellStyle name="Normal 3 3 3 33" xfId="48973"/>
    <cellStyle name="Normal 3 3 3 34" xfId="48974"/>
    <cellStyle name="Normal 3 3 3 35" xfId="48975"/>
    <cellStyle name="Normal 3 3 3 36" xfId="48976"/>
    <cellStyle name="Normal 3 3 3 37" xfId="48977"/>
    <cellStyle name="Normal 3 3 3 38" xfId="48978"/>
    <cellStyle name="Normal 3 3 3 39" xfId="48979"/>
    <cellStyle name="Normal 3 3 3 4" xfId="48980"/>
    <cellStyle name="Normal 3 3 3 4 10" xfId="48981"/>
    <cellStyle name="Normal 3 3 3 4 11" xfId="48982"/>
    <cellStyle name="Normal 3 3 3 4 12" xfId="48983"/>
    <cellStyle name="Normal 3 3 3 4 13" xfId="48984"/>
    <cellStyle name="Normal 3 3 3 4 14" xfId="48985"/>
    <cellStyle name="Normal 3 3 3 4 15" xfId="48986"/>
    <cellStyle name="Normal 3 3 3 4 16" xfId="48987"/>
    <cellStyle name="Normal 3 3 3 4 17" xfId="48988"/>
    <cellStyle name="Normal 3 3 3 4 18" xfId="48989"/>
    <cellStyle name="Normal 3 3 3 4 19" xfId="48990"/>
    <cellStyle name="Normal 3 3 3 4 2" xfId="48991"/>
    <cellStyle name="Normal 3 3 3 4 20" xfId="48992"/>
    <cellStyle name="Normal 3 3 3 4 21" xfId="48993"/>
    <cellStyle name="Normal 3 3 3 4 22" xfId="48994"/>
    <cellStyle name="Normal 3 3 3 4 3" xfId="48995"/>
    <cellStyle name="Normal 3 3 3 4 4" xfId="48996"/>
    <cellStyle name="Normal 3 3 3 4 5" xfId="48997"/>
    <cellStyle name="Normal 3 3 3 4 6" xfId="48998"/>
    <cellStyle name="Normal 3 3 3 4 7" xfId="48999"/>
    <cellStyle name="Normal 3 3 3 4 8" xfId="49000"/>
    <cellStyle name="Normal 3 3 3 4 9" xfId="49001"/>
    <cellStyle name="Normal 3 3 3 40" xfId="49002"/>
    <cellStyle name="Normal 3 3 3 41" xfId="49003"/>
    <cellStyle name="Normal 3 3 3 42" xfId="49004"/>
    <cellStyle name="Normal 3 3 3 43" xfId="49005"/>
    <cellStyle name="Normal 3 3 3 44" xfId="49006"/>
    <cellStyle name="Normal 3 3 3 45" xfId="49007"/>
    <cellStyle name="Normal 3 3 3 5" xfId="49008"/>
    <cellStyle name="Normal 3 3 3 5 10" xfId="49009"/>
    <cellStyle name="Normal 3 3 3 5 11" xfId="49010"/>
    <cellStyle name="Normal 3 3 3 5 12" xfId="49011"/>
    <cellStyle name="Normal 3 3 3 5 13" xfId="49012"/>
    <cellStyle name="Normal 3 3 3 5 14" xfId="49013"/>
    <cellStyle name="Normal 3 3 3 5 15" xfId="49014"/>
    <cellStyle name="Normal 3 3 3 5 16" xfId="49015"/>
    <cellStyle name="Normal 3 3 3 5 17" xfId="49016"/>
    <cellStyle name="Normal 3 3 3 5 18" xfId="49017"/>
    <cellStyle name="Normal 3 3 3 5 19" xfId="49018"/>
    <cellStyle name="Normal 3 3 3 5 2" xfId="49019"/>
    <cellStyle name="Normal 3 3 3 5 20" xfId="49020"/>
    <cellStyle name="Normal 3 3 3 5 21" xfId="49021"/>
    <cellStyle name="Normal 3 3 3 5 22" xfId="49022"/>
    <cellStyle name="Normal 3 3 3 5 3" xfId="49023"/>
    <cellStyle name="Normal 3 3 3 5 4" xfId="49024"/>
    <cellStyle name="Normal 3 3 3 5 5" xfId="49025"/>
    <cellStyle name="Normal 3 3 3 5 6" xfId="49026"/>
    <cellStyle name="Normal 3 3 3 5 7" xfId="49027"/>
    <cellStyle name="Normal 3 3 3 5 8" xfId="49028"/>
    <cellStyle name="Normal 3 3 3 5 9" xfId="49029"/>
    <cellStyle name="Normal 3 3 3 6" xfId="49030"/>
    <cellStyle name="Normal 3 3 3 6 10" xfId="49031"/>
    <cellStyle name="Normal 3 3 3 6 11" xfId="49032"/>
    <cellStyle name="Normal 3 3 3 6 12" xfId="49033"/>
    <cellStyle name="Normal 3 3 3 6 13" xfId="49034"/>
    <cellStyle name="Normal 3 3 3 6 14" xfId="49035"/>
    <cellStyle name="Normal 3 3 3 6 15" xfId="49036"/>
    <cellStyle name="Normal 3 3 3 6 16" xfId="49037"/>
    <cellStyle name="Normal 3 3 3 6 17" xfId="49038"/>
    <cellStyle name="Normal 3 3 3 6 18" xfId="49039"/>
    <cellStyle name="Normal 3 3 3 6 19" xfId="49040"/>
    <cellStyle name="Normal 3 3 3 6 2" xfId="49041"/>
    <cellStyle name="Normal 3 3 3 6 20" xfId="49042"/>
    <cellStyle name="Normal 3 3 3 6 21" xfId="49043"/>
    <cellStyle name="Normal 3 3 3 6 22" xfId="49044"/>
    <cellStyle name="Normal 3 3 3 6 3" xfId="49045"/>
    <cellStyle name="Normal 3 3 3 6 4" xfId="49046"/>
    <cellStyle name="Normal 3 3 3 6 5" xfId="49047"/>
    <cellStyle name="Normal 3 3 3 6 6" xfId="49048"/>
    <cellStyle name="Normal 3 3 3 6 7" xfId="49049"/>
    <cellStyle name="Normal 3 3 3 6 8" xfId="49050"/>
    <cellStyle name="Normal 3 3 3 6 9" xfId="49051"/>
    <cellStyle name="Normal 3 3 3 7" xfId="49052"/>
    <cellStyle name="Normal 3 3 3 7 10" xfId="49053"/>
    <cellStyle name="Normal 3 3 3 7 11" xfId="49054"/>
    <cellStyle name="Normal 3 3 3 7 12" xfId="49055"/>
    <cellStyle name="Normal 3 3 3 7 13" xfId="49056"/>
    <cellStyle name="Normal 3 3 3 7 14" xfId="49057"/>
    <cellStyle name="Normal 3 3 3 7 15" xfId="49058"/>
    <cellStyle name="Normal 3 3 3 7 16" xfId="49059"/>
    <cellStyle name="Normal 3 3 3 7 17" xfId="49060"/>
    <cellStyle name="Normal 3 3 3 7 18" xfId="49061"/>
    <cellStyle name="Normal 3 3 3 7 19" xfId="49062"/>
    <cellStyle name="Normal 3 3 3 7 2" xfId="49063"/>
    <cellStyle name="Normal 3 3 3 7 20" xfId="49064"/>
    <cellStyle name="Normal 3 3 3 7 21" xfId="49065"/>
    <cellStyle name="Normal 3 3 3 7 22" xfId="49066"/>
    <cellStyle name="Normal 3 3 3 7 3" xfId="49067"/>
    <cellStyle name="Normal 3 3 3 7 4" xfId="49068"/>
    <cellStyle name="Normal 3 3 3 7 5" xfId="49069"/>
    <cellStyle name="Normal 3 3 3 7 6" xfId="49070"/>
    <cellStyle name="Normal 3 3 3 7 7" xfId="49071"/>
    <cellStyle name="Normal 3 3 3 7 8" xfId="49072"/>
    <cellStyle name="Normal 3 3 3 7 9" xfId="49073"/>
    <cellStyle name="Normal 3 3 3 8" xfId="49074"/>
    <cellStyle name="Normal 3 3 3 8 10" xfId="49075"/>
    <cellStyle name="Normal 3 3 3 8 11" xfId="49076"/>
    <cellStyle name="Normal 3 3 3 8 12" xfId="49077"/>
    <cellStyle name="Normal 3 3 3 8 13" xfId="49078"/>
    <cellStyle name="Normal 3 3 3 8 14" xfId="49079"/>
    <cellStyle name="Normal 3 3 3 8 15" xfId="49080"/>
    <cellStyle name="Normal 3 3 3 8 16" xfId="49081"/>
    <cellStyle name="Normal 3 3 3 8 17" xfId="49082"/>
    <cellStyle name="Normal 3 3 3 8 18" xfId="49083"/>
    <cellStyle name="Normal 3 3 3 8 19" xfId="49084"/>
    <cellStyle name="Normal 3 3 3 8 2" xfId="49085"/>
    <cellStyle name="Normal 3 3 3 8 20" xfId="49086"/>
    <cellStyle name="Normal 3 3 3 8 21" xfId="49087"/>
    <cellStyle name="Normal 3 3 3 8 22" xfId="49088"/>
    <cellStyle name="Normal 3 3 3 8 3" xfId="49089"/>
    <cellStyle name="Normal 3 3 3 8 4" xfId="49090"/>
    <cellStyle name="Normal 3 3 3 8 5" xfId="49091"/>
    <cellStyle name="Normal 3 3 3 8 6" xfId="49092"/>
    <cellStyle name="Normal 3 3 3 8 7" xfId="49093"/>
    <cellStyle name="Normal 3 3 3 8 8" xfId="49094"/>
    <cellStyle name="Normal 3 3 3 8 9" xfId="49095"/>
    <cellStyle name="Normal 3 3 3 9" xfId="49096"/>
    <cellStyle name="Normal 3 3 3 9 10" xfId="49097"/>
    <cellStyle name="Normal 3 3 3 9 11" xfId="49098"/>
    <cellStyle name="Normal 3 3 3 9 12" xfId="49099"/>
    <cellStyle name="Normal 3 3 3 9 13" xfId="49100"/>
    <cellStyle name="Normal 3 3 3 9 14" xfId="49101"/>
    <cellStyle name="Normal 3 3 3 9 15" xfId="49102"/>
    <cellStyle name="Normal 3 3 3 9 16" xfId="49103"/>
    <cellStyle name="Normal 3 3 3 9 17" xfId="49104"/>
    <cellStyle name="Normal 3 3 3 9 18" xfId="49105"/>
    <cellStyle name="Normal 3 3 3 9 19" xfId="49106"/>
    <cellStyle name="Normal 3 3 3 9 2" xfId="49107"/>
    <cellStyle name="Normal 3 3 3 9 20" xfId="49108"/>
    <cellStyle name="Normal 3 3 3 9 21" xfId="49109"/>
    <cellStyle name="Normal 3 3 3 9 22" xfId="49110"/>
    <cellStyle name="Normal 3 3 3 9 3" xfId="49111"/>
    <cellStyle name="Normal 3 3 3 9 4" xfId="49112"/>
    <cellStyle name="Normal 3 3 3 9 5" xfId="49113"/>
    <cellStyle name="Normal 3 3 3 9 6" xfId="49114"/>
    <cellStyle name="Normal 3 3 3 9 7" xfId="49115"/>
    <cellStyle name="Normal 3 3 3 9 8" xfId="49116"/>
    <cellStyle name="Normal 3 3 3 9 9" xfId="49117"/>
    <cellStyle name="Normal 3 3 30" xfId="49118"/>
    <cellStyle name="Normal 3 3 31" xfId="49119"/>
    <cellStyle name="Normal 3 3 32" xfId="49120"/>
    <cellStyle name="Normal 3 3 33" xfId="49121"/>
    <cellStyle name="Normal 3 3 34" xfId="49122"/>
    <cellStyle name="Normal 3 3 35" xfId="49123"/>
    <cellStyle name="Normal 3 3 36" xfId="49124"/>
    <cellStyle name="Normal 3 3 37" xfId="49125"/>
    <cellStyle name="Normal 3 3 38" xfId="49126"/>
    <cellStyle name="Normal 3 3 39" xfId="49127"/>
    <cellStyle name="Normal 3 3 4" xfId="49128"/>
    <cellStyle name="Normal 3 3 4 10" xfId="49129"/>
    <cellStyle name="Normal 3 3 4 10 10" xfId="49130"/>
    <cellStyle name="Normal 3 3 4 10 11" xfId="49131"/>
    <cellStyle name="Normal 3 3 4 10 12" xfId="49132"/>
    <cellStyle name="Normal 3 3 4 10 13" xfId="49133"/>
    <cellStyle name="Normal 3 3 4 10 14" xfId="49134"/>
    <cellStyle name="Normal 3 3 4 10 15" xfId="49135"/>
    <cellStyle name="Normal 3 3 4 10 16" xfId="49136"/>
    <cellStyle name="Normal 3 3 4 10 17" xfId="49137"/>
    <cellStyle name="Normal 3 3 4 10 18" xfId="49138"/>
    <cellStyle name="Normal 3 3 4 10 19" xfId="49139"/>
    <cellStyle name="Normal 3 3 4 10 2" xfId="49140"/>
    <cellStyle name="Normal 3 3 4 10 20" xfId="49141"/>
    <cellStyle name="Normal 3 3 4 10 21" xfId="49142"/>
    <cellStyle name="Normal 3 3 4 10 22" xfId="49143"/>
    <cellStyle name="Normal 3 3 4 10 3" xfId="49144"/>
    <cellStyle name="Normal 3 3 4 10 4" xfId="49145"/>
    <cellStyle name="Normal 3 3 4 10 5" xfId="49146"/>
    <cellStyle name="Normal 3 3 4 10 6" xfId="49147"/>
    <cellStyle name="Normal 3 3 4 10 7" xfId="49148"/>
    <cellStyle name="Normal 3 3 4 10 8" xfId="49149"/>
    <cellStyle name="Normal 3 3 4 10 9" xfId="49150"/>
    <cellStyle name="Normal 3 3 4 11" xfId="49151"/>
    <cellStyle name="Normal 3 3 4 11 10" xfId="49152"/>
    <cellStyle name="Normal 3 3 4 11 11" xfId="49153"/>
    <cellStyle name="Normal 3 3 4 11 12" xfId="49154"/>
    <cellStyle name="Normal 3 3 4 11 13" xfId="49155"/>
    <cellStyle name="Normal 3 3 4 11 14" xfId="49156"/>
    <cellStyle name="Normal 3 3 4 11 15" xfId="49157"/>
    <cellStyle name="Normal 3 3 4 11 16" xfId="49158"/>
    <cellStyle name="Normal 3 3 4 11 17" xfId="49159"/>
    <cellStyle name="Normal 3 3 4 11 18" xfId="49160"/>
    <cellStyle name="Normal 3 3 4 11 19" xfId="49161"/>
    <cellStyle name="Normal 3 3 4 11 2" xfId="49162"/>
    <cellStyle name="Normal 3 3 4 11 20" xfId="49163"/>
    <cellStyle name="Normal 3 3 4 11 21" xfId="49164"/>
    <cellStyle name="Normal 3 3 4 11 22" xfId="49165"/>
    <cellStyle name="Normal 3 3 4 11 3" xfId="49166"/>
    <cellStyle name="Normal 3 3 4 11 4" xfId="49167"/>
    <cellStyle name="Normal 3 3 4 11 5" xfId="49168"/>
    <cellStyle name="Normal 3 3 4 11 6" xfId="49169"/>
    <cellStyle name="Normal 3 3 4 11 7" xfId="49170"/>
    <cellStyle name="Normal 3 3 4 11 8" xfId="49171"/>
    <cellStyle name="Normal 3 3 4 11 9" xfId="49172"/>
    <cellStyle name="Normal 3 3 4 12" xfId="49173"/>
    <cellStyle name="Normal 3 3 4 12 10" xfId="49174"/>
    <cellStyle name="Normal 3 3 4 12 11" xfId="49175"/>
    <cellStyle name="Normal 3 3 4 12 12" xfId="49176"/>
    <cellStyle name="Normal 3 3 4 12 13" xfId="49177"/>
    <cellStyle name="Normal 3 3 4 12 14" xfId="49178"/>
    <cellStyle name="Normal 3 3 4 12 15" xfId="49179"/>
    <cellStyle name="Normal 3 3 4 12 16" xfId="49180"/>
    <cellStyle name="Normal 3 3 4 12 17" xfId="49181"/>
    <cellStyle name="Normal 3 3 4 12 18" xfId="49182"/>
    <cellStyle name="Normal 3 3 4 12 19" xfId="49183"/>
    <cellStyle name="Normal 3 3 4 12 2" xfId="49184"/>
    <cellStyle name="Normal 3 3 4 12 20" xfId="49185"/>
    <cellStyle name="Normal 3 3 4 12 21" xfId="49186"/>
    <cellStyle name="Normal 3 3 4 12 22" xfId="49187"/>
    <cellStyle name="Normal 3 3 4 12 3" xfId="49188"/>
    <cellStyle name="Normal 3 3 4 12 4" xfId="49189"/>
    <cellStyle name="Normal 3 3 4 12 5" xfId="49190"/>
    <cellStyle name="Normal 3 3 4 12 6" xfId="49191"/>
    <cellStyle name="Normal 3 3 4 12 7" xfId="49192"/>
    <cellStyle name="Normal 3 3 4 12 8" xfId="49193"/>
    <cellStyle name="Normal 3 3 4 12 9" xfId="49194"/>
    <cellStyle name="Normal 3 3 4 13" xfId="49195"/>
    <cellStyle name="Normal 3 3 4 13 10" xfId="49196"/>
    <cellStyle name="Normal 3 3 4 13 11" xfId="49197"/>
    <cellStyle name="Normal 3 3 4 13 12" xfId="49198"/>
    <cellStyle name="Normal 3 3 4 13 13" xfId="49199"/>
    <cellStyle name="Normal 3 3 4 13 14" xfId="49200"/>
    <cellStyle name="Normal 3 3 4 13 15" xfId="49201"/>
    <cellStyle name="Normal 3 3 4 13 16" xfId="49202"/>
    <cellStyle name="Normal 3 3 4 13 17" xfId="49203"/>
    <cellStyle name="Normal 3 3 4 13 18" xfId="49204"/>
    <cellStyle name="Normal 3 3 4 13 19" xfId="49205"/>
    <cellStyle name="Normal 3 3 4 13 2" xfId="49206"/>
    <cellStyle name="Normal 3 3 4 13 20" xfId="49207"/>
    <cellStyle name="Normal 3 3 4 13 21" xfId="49208"/>
    <cellStyle name="Normal 3 3 4 13 22" xfId="49209"/>
    <cellStyle name="Normal 3 3 4 13 3" xfId="49210"/>
    <cellStyle name="Normal 3 3 4 13 4" xfId="49211"/>
    <cellStyle name="Normal 3 3 4 13 5" xfId="49212"/>
    <cellStyle name="Normal 3 3 4 13 6" xfId="49213"/>
    <cellStyle name="Normal 3 3 4 13 7" xfId="49214"/>
    <cellStyle name="Normal 3 3 4 13 8" xfId="49215"/>
    <cellStyle name="Normal 3 3 4 13 9" xfId="49216"/>
    <cellStyle name="Normal 3 3 4 14" xfId="49217"/>
    <cellStyle name="Normal 3 3 4 14 10" xfId="49218"/>
    <cellStyle name="Normal 3 3 4 14 11" xfId="49219"/>
    <cellStyle name="Normal 3 3 4 14 12" xfId="49220"/>
    <cellStyle name="Normal 3 3 4 14 13" xfId="49221"/>
    <cellStyle name="Normal 3 3 4 14 14" xfId="49222"/>
    <cellStyle name="Normal 3 3 4 14 15" xfId="49223"/>
    <cellStyle name="Normal 3 3 4 14 16" xfId="49224"/>
    <cellStyle name="Normal 3 3 4 14 17" xfId="49225"/>
    <cellStyle name="Normal 3 3 4 14 18" xfId="49226"/>
    <cellStyle name="Normal 3 3 4 14 19" xfId="49227"/>
    <cellStyle name="Normal 3 3 4 14 2" xfId="49228"/>
    <cellStyle name="Normal 3 3 4 14 20" xfId="49229"/>
    <cellStyle name="Normal 3 3 4 14 21" xfId="49230"/>
    <cellStyle name="Normal 3 3 4 14 22" xfId="49231"/>
    <cellStyle name="Normal 3 3 4 14 3" xfId="49232"/>
    <cellStyle name="Normal 3 3 4 14 4" xfId="49233"/>
    <cellStyle name="Normal 3 3 4 14 5" xfId="49234"/>
    <cellStyle name="Normal 3 3 4 14 6" xfId="49235"/>
    <cellStyle name="Normal 3 3 4 14 7" xfId="49236"/>
    <cellStyle name="Normal 3 3 4 14 8" xfId="49237"/>
    <cellStyle name="Normal 3 3 4 14 9" xfId="49238"/>
    <cellStyle name="Normal 3 3 4 15" xfId="49239"/>
    <cellStyle name="Normal 3 3 4 15 10" xfId="49240"/>
    <cellStyle name="Normal 3 3 4 15 11" xfId="49241"/>
    <cellStyle name="Normal 3 3 4 15 12" xfId="49242"/>
    <cellStyle name="Normal 3 3 4 15 13" xfId="49243"/>
    <cellStyle name="Normal 3 3 4 15 14" xfId="49244"/>
    <cellStyle name="Normal 3 3 4 15 15" xfId="49245"/>
    <cellStyle name="Normal 3 3 4 15 16" xfId="49246"/>
    <cellStyle name="Normal 3 3 4 15 17" xfId="49247"/>
    <cellStyle name="Normal 3 3 4 15 18" xfId="49248"/>
    <cellStyle name="Normal 3 3 4 15 19" xfId="49249"/>
    <cellStyle name="Normal 3 3 4 15 2" xfId="49250"/>
    <cellStyle name="Normal 3 3 4 15 20" xfId="49251"/>
    <cellStyle name="Normal 3 3 4 15 21" xfId="49252"/>
    <cellStyle name="Normal 3 3 4 15 22" xfId="49253"/>
    <cellStyle name="Normal 3 3 4 15 3" xfId="49254"/>
    <cellStyle name="Normal 3 3 4 15 4" xfId="49255"/>
    <cellStyle name="Normal 3 3 4 15 5" xfId="49256"/>
    <cellStyle name="Normal 3 3 4 15 6" xfId="49257"/>
    <cellStyle name="Normal 3 3 4 15 7" xfId="49258"/>
    <cellStyle name="Normal 3 3 4 15 8" xfId="49259"/>
    <cellStyle name="Normal 3 3 4 15 9" xfId="49260"/>
    <cellStyle name="Normal 3 3 4 16" xfId="49261"/>
    <cellStyle name="Normal 3 3 4 16 10" xfId="49262"/>
    <cellStyle name="Normal 3 3 4 16 11" xfId="49263"/>
    <cellStyle name="Normal 3 3 4 16 12" xfId="49264"/>
    <cellStyle name="Normal 3 3 4 16 13" xfId="49265"/>
    <cellStyle name="Normal 3 3 4 16 14" xfId="49266"/>
    <cellStyle name="Normal 3 3 4 16 15" xfId="49267"/>
    <cellStyle name="Normal 3 3 4 16 16" xfId="49268"/>
    <cellStyle name="Normal 3 3 4 16 17" xfId="49269"/>
    <cellStyle name="Normal 3 3 4 16 18" xfId="49270"/>
    <cellStyle name="Normal 3 3 4 16 19" xfId="49271"/>
    <cellStyle name="Normal 3 3 4 16 2" xfId="49272"/>
    <cellStyle name="Normal 3 3 4 16 20" xfId="49273"/>
    <cellStyle name="Normal 3 3 4 16 21" xfId="49274"/>
    <cellStyle name="Normal 3 3 4 16 22" xfId="49275"/>
    <cellStyle name="Normal 3 3 4 16 3" xfId="49276"/>
    <cellStyle name="Normal 3 3 4 16 4" xfId="49277"/>
    <cellStyle name="Normal 3 3 4 16 5" xfId="49278"/>
    <cellStyle name="Normal 3 3 4 16 6" xfId="49279"/>
    <cellStyle name="Normal 3 3 4 16 7" xfId="49280"/>
    <cellStyle name="Normal 3 3 4 16 8" xfId="49281"/>
    <cellStyle name="Normal 3 3 4 16 9" xfId="49282"/>
    <cellStyle name="Normal 3 3 4 17" xfId="49283"/>
    <cellStyle name="Normal 3 3 4 17 10" xfId="49284"/>
    <cellStyle name="Normal 3 3 4 17 11" xfId="49285"/>
    <cellStyle name="Normal 3 3 4 17 12" xfId="49286"/>
    <cellStyle name="Normal 3 3 4 17 13" xfId="49287"/>
    <cellStyle name="Normal 3 3 4 17 14" xfId="49288"/>
    <cellStyle name="Normal 3 3 4 17 15" xfId="49289"/>
    <cellStyle name="Normal 3 3 4 17 16" xfId="49290"/>
    <cellStyle name="Normal 3 3 4 17 17" xfId="49291"/>
    <cellStyle name="Normal 3 3 4 17 18" xfId="49292"/>
    <cellStyle name="Normal 3 3 4 17 19" xfId="49293"/>
    <cellStyle name="Normal 3 3 4 17 2" xfId="49294"/>
    <cellStyle name="Normal 3 3 4 17 20" xfId="49295"/>
    <cellStyle name="Normal 3 3 4 17 21" xfId="49296"/>
    <cellStyle name="Normal 3 3 4 17 22" xfId="49297"/>
    <cellStyle name="Normal 3 3 4 17 3" xfId="49298"/>
    <cellStyle name="Normal 3 3 4 17 4" xfId="49299"/>
    <cellStyle name="Normal 3 3 4 17 5" xfId="49300"/>
    <cellStyle name="Normal 3 3 4 17 6" xfId="49301"/>
    <cellStyle name="Normal 3 3 4 17 7" xfId="49302"/>
    <cellStyle name="Normal 3 3 4 17 8" xfId="49303"/>
    <cellStyle name="Normal 3 3 4 17 9" xfId="49304"/>
    <cellStyle name="Normal 3 3 4 18" xfId="49305"/>
    <cellStyle name="Normal 3 3 4 18 10" xfId="49306"/>
    <cellStyle name="Normal 3 3 4 18 11" xfId="49307"/>
    <cellStyle name="Normal 3 3 4 18 12" xfId="49308"/>
    <cellStyle name="Normal 3 3 4 18 13" xfId="49309"/>
    <cellStyle name="Normal 3 3 4 18 14" xfId="49310"/>
    <cellStyle name="Normal 3 3 4 18 15" xfId="49311"/>
    <cellStyle name="Normal 3 3 4 18 16" xfId="49312"/>
    <cellStyle name="Normal 3 3 4 18 17" xfId="49313"/>
    <cellStyle name="Normal 3 3 4 18 18" xfId="49314"/>
    <cellStyle name="Normal 3 3 4 18 19" xfId="49315"/>
    <cellStyle name="Normal 3 3 4 18 2" xfId="49316"/>
    <cellStyle name="Normal 3 3 4 18 20" xfId="49317"/>
    <cellStyle name="Normal 3 3 4 18 21" xfId="49318"/>
    <cellStyle name="Normal 3 3 4 18 22" xfId="49319"/>
    <cellStyle name="Normal 3 3 4 18 3" xfId="49320"/>
    <cellStyle name="Normal 3 3 4 18 4" xfId="49321"/>
    <cellStyle name="Normal 3 3 4 18 5" xfId="49322"/>
    <cellStyle name="Normal 3 3 4 18 6" xfId="49323"/>
    <cellStyle name="Normal 3 3 4 18 7" xfId="49324"/>
    <cellStyle name="Normal 3 3 4 18 8" xfId="49325"/>
    <cellStyle name="Normal 3 3 4 18 9" xfId="49326"/>
    <cellStyle name="Normal 3 3 4 19" xfId="49327"/>
    <cellStyle name="Normal 3 3 4 19 10" xfId="49328"/>
    <cellStyle name="Normal 3 3 4 19 11" xfId="49329"/>
    <cellStyle name="Normal 3 3 4 19 12" xfId="49330"/>
    <cellStyle name="Normal 3 3 4 19 13" xfId="49331"/>
    <cellStyle name="Normal 3 3 4 19 14" xfId="49332"/>
    <cellStyle name="Normal 3 3 4 19 15" xfId="49333"/>
    <cellStyle name="Normal 3 3 4 19 16" xfId="49334"/>
    <cellStyle name="Normal 3 3 4 19 17" xfId="49335"/>
    <cellStyle name="Normal 3 3 4 19 18" xfId="49336"/>
    <cellStyle name="Normal 3 3 4 19 19" xfId="49337"/>
    <cellStyle name="Normal 3 3 4 19 2" xfId="49338"/>
    <cellStyle name="Normal 3 3 4 19 20" xfId="49339"/>
    <cellStyle name="Normal 3 3 4 19 21" xfId="49340"/>
    <cellStyle name="Normal 3 3 4 19 22" xfId="49341"/>
    <cellStyle name="Normal 3 3 4 19 3" xfId="49342"/>
    <cellStyle name="Normal 3 3 4 19 4" xfId="49343"/>
    <cellStyle name="Normal 3 3 4 19 5" xfId="49344"/>
    <cellStyle name="Normal 3 3 4 19 6" xfId="49345"/>
    <cellStyle name="Normal 3 3 4 19 7" xfId="49346"/>
    <cellStyle name="Normal 3 3 4 19 8" xfId="49347"/>
    <cellStyle name="Normal 3 3 4 19 9" xfId="49348"/>
    <cellStyle name="Normal 3 3 4 2" xfId="49349"/>
    <cellStyle name="Normal 3 3 4 2 10" xfId="49350"/>
    <cellStyle name="Normal 3 3 4 2 11" xfId="49351"/>
    <cellStyle name="Normal 3 3 4 2 12" xfId="49352"/>
    <cellStyle name="Normal 3 3 4 2 13" xfId="49353"/>
    <cellStyle name="Normal 3 3 4 2 14" xfId="49354"/>
    <cellStyle name="Normal 3 3 4 2 15" xfId="49355"/>
    <cellStyle name="Normal 3 3 4 2 16" xfId="49356"/>
    <cellStyle name="Normal 3 3 4 2 17" xfId="49357"/>
    <cellStyle name="Normal 3 3 4 2 18" xfId="49358"/>
    <cellStyle name="Normal 3 3 4 2 19" xfId="49359"/>
    <cellStyle name="Normal 3 3 4 2 2" xfId="49360"/>
    <cellStyle name="Normal 3 3 4 2 20" xfId="49361"/>
    <cellStyle name="Normal 3 3 4 2 21" xfId="49362"/>
    <cellStyle name="Normal 3 3 4 2 22" xfId="49363"/>
    <cellStyle name="Normal 3 3 4 2 23" xfId="49364"/>
    <cellStyle name="Normal 3 3 4 2 24" xfId="49365"/>
    <cellStyle name="Normal 3 3 4 2 25" xfId="49366"/>
    <cellStyle name="Normal 3 3 4 2 26" xfId="49367"/>
    <cellStyle name="Normal 3 3 4 2 27" xfId="49368"/>
    <cellStyle name="Normal 3 3 4 2 28" xfId="49369"/>
    <cellStyle name="Normal 3 3 4 2 29" xfId="49370"/>
    <cellStyle name="Normal 3 3 4 2 3" xfId="49371"/>
    <cellStyle name="Normal 3 3 4 2 30" xfId="49372"/>
    <cellStyle name="Normal 3 3 4 2 31" xfId="49373"/>
    <cellStyle name="Normal 3 3 4 2 32" xfId="49374"/>
    <cellStyle name="Normal 3 3 4 2 33" xfId="49375"/>
    <cellStyle name="Normal 3 3 4 2 34" xfId="49376"/>
    <cellStyle name="Normal 3 3 4 2 35" xfId="49377"/>
    <cellStyle name="Normal 3 3 4 2 36" xfId="49378"/>
    <cellStyle name="Normal 3 3 4 2 37" xfId="49379"/>
    <cellStyle name="Normal 3 3 4 2 38" xfId="49380"/>
    <cellStyle name="Normal 3 3 4 2 39" xfId="49381"/>
    <cellStyle name="Normal 3 3 4 2 4" xfId="49382"/>
    <cellStyle name="Normal 3 3 4 2 40" xfId="49383"/>
    <cellStyle name="Normal 3 3 4 2 5" xfId="49384"/>
    <cellStyle name="Normal 3 3 4 2 6" xfId="49385"/>
    <cellStyle name="Normal 3 3 4 2 7" xfId="49386"/>
    <cellStyle name="Normal 3 3 4 2 8" xfId="49387"/>
    <cellStyle name="Normal 3 3 4 2 9" xfId="49388"/>
    <cellStyle name="Normal 3 3 4 20" xfId="49389"/>
    <cellStyle name="Normal 3 3 4 21" xfId="49390"/>
    <cellStyle name="Normal 3 3 4 22" xfId="49391"/>
    <cellStyle name="Normal 3 3 4 23" xfId="49392"/>
    <cellStyle name="Normal 3 3 4 24" xfId="49393"/>
    <cellStyle name="Normal 3 3 4 25" xfId="49394"/>
    <cellStyle name="Normal 3 3 4 26" xfId="49395"/>
    <cellStyle name="Normal 3 3 4 27" xfId="49396"/>
    <cellStyle name="Normal 3 3 4 28" xfId="49397"/>
    <cellStyle name="Normal 3 3 4 29" xfId="49398"/>
    <cellStyle name="Normal 3 3 4 3" xfId="49399"/>
    <cellStyle name="Normal 3 3 4 3 10" xfId="49400"/>
    <cellStyle name="Normal 3 3 4 3 11" xfId="49401"/>
    <cellStyle name="Normal 3 3 4 3 12" xfId="49402"/>
    <cellStyle name="Normal 3 3 4 3 13" xfId="49403"/>
    <cellStyle name="Normal 3 3 4 3 14" xfId="49404"/>
    <cellStyle name="Normal 3 3 4 3 15" xfId="49405"/>
    <cellStyle name="Normal 3 3 4 3 16" xfId="49406"/>
    <cellStyle name="Normal 3 3 4 3 17" xfId="49407"/>
    <cellStyle name="Normal 3 3 4 3 18" xfId="49408"/>
    <cellStyle name="Normal 3 3 4 3 19" xfId="49409"/>
    <cellStyle name="Normal 3 3 4 3 2" xfId="49410"/>
    <cellStyle name="Normal 3 3 4 3 20" xfId="49411"/>
    <cellStyle name="Normal 3 3 4 3 21" xfId="49412"/>
    <cellStyle name="Normal 3 3 4 3 22" xfId="49413"/>
    <cellStyle name="Normal 3 3 4 3 3" xfId="49414"/>
    <cellStyle name="Normal 3 3 4 3 4" xfId="49415"/>
    <cellStyle name="Normal 3 3 4 3 5" xfId="49416"/>
    <cellStyle name="Normal 3 3 4 3 6" xfId="49417"/>
    <cellStyle name="Normal 3 3 4 3 7" xfId="49418"/>
    <cellStyle name="Normal 3 3 4 3 8" xfId="49419"/>
    <cellStyle name="Normal 3 3 4 3 9" xfId="49420"/>
    <cellStyle name="Normal 3 3 4 30" xfId="49421"/>
    <cellStyle name="Normal 3 3 4 31" xfId="49422"/>
    <cellStyle name="Normal 3 3 4 32" xfId="49423"/>
    <cellStyle name="Normal 3 3 4 33" xfId="49424"/>
    <cellStyle name="Normal 3 3 4 34" xfId="49425"/>
    <cellStyle name="Normal 3 3 4 35" xfId="49426"/>
    <cellStyle name="Normal 3 3 4 36" xfId="49427"/>
    <cellStyle name="Normal 3 3 4 37" xfId="49428"/>
    <cellStyle name="Normal 3 3 4 38" xfId="49429"/>
    <cellStyle name="Normal 3 3 4 39" xfId="49430"/>
    <cellStyle name="Normal 3 3 4 4" xfId="49431"/>
    <cellStyle name="Normal 3 3 4 4 10" xfId="49432"/>
    <cellStyle name="Normal 3 3 4 4 11" xfId="49433"/>
    <cellStyle name="Normal 3 3 4 4 12" xfId="49434"/>
    <cellStyle name="Normal 3 3 4 4 13" xfId="49435"/>
    <cellStyle name="Normal 3 3 4 4 14" xfId="49436"/>
    <cellStyle name="Normal 3 3 4 4 15" xfId="49437"/>
    <cellStyle name="Normal 3 3 4 4 16" xfId="49438"/>
    <cellStyle name="Normal 3 3 4 4 17" xfId="49439"/>
    <cellStyle name="Normal 3 3 4 4 18" xfId="49440"/>
    <cellStyle name="Normal 3 3 4 4 19" xfId="49441"/>
    <cellStyle name="Normal 3 3 4 4 2" xfId="49442"/>
    <cellStyle name="Normal 3 3 4 4 20" xfId="49443"/>
    <cellStyle name="Normal 3 3 4 4 21" xfId="49444"/>
    <cellStyle name="Normal 3 3 4 4 22" xfId="49445"/>
    <cellStyle name="Normal 3 3 4 4 3" xfId="49446"/>
    <cellStyle name="Normal 3 3 4 4 4" xfId="49447"/>
    <cellStyle name="Normal 3 3 4 4 5" xfId="49448"/>
    <cellStyle name="Normal 3 3 4 4 6" xfId="49449"/>
    <cellStyle name="Normal 3 3 4 4 7" xfId="49450"/>
    <cellStyle name="Normal 3 3 4 4 8" xfId="49451"/>
    <cellStyle name="Normal 3 3 4 4 9" xfId="49452"/>
    <cellStyle name="Normal 3 3 4 40" xfId="49453"/>
    <cellStyle name="Normal 3 3 4 5" xfId="49454"/>
    <cellStyle name="Normal 3 3 4 5 10" xfId="49455"/>
    <cellStyle name="Normal 3 3 4 5 11" xfId="49456"/>
    <cellStyle name="Normal 3 3 4 5 12" xfId="49457"/>
    <cellStyle name="Normal 3 3 4 5 13" xfId="49458"/>
    <cellStyle name="Normal 3 3 4 5 14" xfId="49459"/>
    <cellStyle name="Normal 3 3 4 5 15" xfId="49460"/>
    <cellStyle name="Normal 3 3 4 5 16" xfId="49461"/>
    <cellStyle name="Normal 3 3 4 5 17" xfId="49462"/>
    <cellStyle name="Normal 3 3 4 5 18" xfId="49463"/>
    <cellStyle name="Normal 3 3 4 5 19" xfId="49464"/>
    <cellStyle name="Normal 3 3 4 5 2" xfId="49465"/>
    <cellStyle name="Normal 3 3 4 5 20" xfId="49466"/>
    <cellStyle name="Normal 3 3 4 5 21" xfId="49467"/>
    <cellStyle name="Normal 3 3 4 5 22" xfId="49468"/>
    <cellStyle name="Normal 3 3 4 5 3" xfId="49469"/>
    <cellStyle name="Normal 3 3 4 5 4" xfId="49470"/>
    <cellStyle name="Normal 3 3 4 5 5" xfId="49471"/>
    <cellStyle name="Normal 3 3 4 5 6" xfId="49472"/>
    <cellStyle name="Normal 3 3 4 5 7" xfId="49473"/>
    <cellStyle name="Normal 3 3 4 5 8" xfId="49474"/>
    <cellStyle name="Normal 3 3 4 5 9" xfId="49475"/>
    <cellStyle name="Normal 3 3 4 6" xfId="49476"/>
    <cellStyle name="Normal 3 3 4 6 10" xfId="49477"/>
    <cellStyle name="Normal 3 3 4 6 11" xfId="49478"/>
    <cellStyle name="Normal 3 3 4 6 12" xfId="49479"/>
    <cellStyle name="Normal 3 3 4 6 13" xfId="49480"/>
    <cellStyle name="Normal 3 3 4 6 14" xfId="49481"/>
    <cellStyle name="Normal 3 3 4 6 15" xfId="49482"/>
    <cellStyle name="Normal 3 3 4 6 16" xfId="49483"/>
    <cellStyle name="Normal 3 3 4 6 17" xfId="49484"/>
    <cellStyle name="Normal 3 3 4 6 18" xfId="49485"/>
    <cellStyle name="Normal 3 3 4 6 19" xfId="49486"/>
    <cellStyle name="Normal 3 3 4 6 2" xfId="49487"/>
    <cellStyle name="Normal 3 3 4 6 20" xfId="49488"/>
    <cellStyle name="Normal 3 3 4 6 21" xfId="49489"/>
    <cellStyle name="Normal 3 3 4 6 22" xfId="49490"/>
    <cellStyle name="Normal 3 3 4 6 3" xfId="49491"/>
    <cellStyle name="Normal 3 3 4 6 4" xfId="49492"/>
    <cellStyle name="Normal 3 3 4 6 5" xfId="49493"/>
    <cellStyle name="Normal 3 3 4 6 6" xfId="49494"/>
    <cellStyle name="Normal 3 3 4 6 7" xfId="49495"/>
    <cellStyle name="Normal 3 3 4 6 8" xfId="49496"/>
    <cellStyle name="Normal 3 3 4 6 9" xfId="49497"/>
    <cellStyle name="Normal 3 3 4 7" xfId="49498"/>
    <cellStyle name="Normal 3 3 4 7 10" xfId="49499"/>
    <cellStyle name="Normal 3 3 4 7 11" xfId="49500"/>
    <cellStyle name="Normal 3 3 4 7 12" xfId="49501"/>
    <cellStyle name="Normal 3 3 4 7 13" xfId="49502"/>
    <cellStyle name="Normal 3 3 4 7 14" xfId="49503"/>
    <cellStyle name="Normal 3 3 4 7 15" xfId="49504"/>
    <cellStyle name="Normal 3 3 4 7 16" xfId="49505"/>
    <cellStyle name="Normal 3 3 4 7 17" xfId="49506"/>
    <cellStyle name="Normal 3 3 4 7 18" xfId="49507"/>
    <cellStyle name="Normal 3 3 4 7 19" xfId="49508"/>
    <cellStyle name="Normal 3 3 4 7 2" xfId="49509"/>
    <cellStyle name="Normal 3 3 4 7 20" xfId="49510"/>
    <cellStyle name="Normal 3 3 4 7 21" xfId="49511"/>
    <cellStyle name="Normal 3 3 4 7 22" xfId="49512"/>
    <cellStyle name="Normal 3 3 4 7 3" xfId="49513"/>
    <cellStyle name="Normal 3 3 4 7 4" xfId="49514"/>
    <cellStyle name="Normal 3 3 4 7 5" xfId="49515"/>
    <cellStyle name="Normal 3 3 4 7 6" xfId="49516"/>
    <cellStyle name="Normal 3 3 4 7 7" xfId="49517"/>
    <cellStyle name="Normal 3 3 4 7 8" xfId="49518"/>
    <cellStyle name="Normal 3 3 4 7 9" xfId="49519"/>
    <cellStyle name="Normal 3 3 4 8" xfId="49520"/>
    <cellStyle name="Normal 3 3 4 8 10" xfId="49521"/>
    <cellStyle name="Normal 3 3 4 8 11" xfId="49522"/>
    <cellStyle name="Normal 3 3 4 8 12" xfId="49523"/>
    <cellStyle name="Normal 3 3 4 8 13" xfId="49524"/>
    <cellStyle name="Normal 3 3 4 8 14" xfId="49525"/>
    <cellStyle name="Normal 3 3 4 8 15" xfId="49526"/>
    <cellStyle name="Normal 3 3 4 8 16" xfId="49527"/>
    <cellStyle name="Normal 3 3 4 8 17" xfId="49528"/>
    <cellStyle name="Normal 3 3 4 8 18" xfId="49529"/>
    <cellStyle name="Normal 3 3 4 8 19" xfId="49530"/>
    <cellStyle name="Normal 3 3 4 8 2" xfId="49531"/>
    <cellStyle name="Normal 3 3 4 8 20" xfId="49532"/>
    <cellStyle name="Normal 3 3 4 8 21" xfId="49533"/>
    <cellStyle name="Normal 3 3 4 8 22" xfId="49534"/>
    <cellStyle name="Normal 3 3 4 8 3" xfId="49535"/>
    <cellStyle name="Normal 3 3 4 8 4" xfId="49536"/>
    <cellStyle name="Normal 3 3 4 8 5" xfId="49537"/>
    <cellStyle name="Normal 3 3 4 8 6" xfId="49538"/>
    <cellStyle name="Normal 3 3 4 8 7" xfId="49539"/>
    <cellStyle name="Normal 3 3 4 8 8" xfId="49540"/>
    <cellStyle name="Normal 3 3 4 8 9" xfId="49541"/>
    <cellStyle name="Normal 3 3 4 9" xfId="49542"/>
    <cellStyle name="Normal 3 3 4 9 10" xfId="49543"/>
    <cellStyle name="Normal 3 3 4 9 11" xfId="49544"/>
    <cellStyle name="Normal 3 3 4 9 12" xfId="49545"/>
    <cellStyle name="Normal 3 3 4 9 13" xfId="49546"/>
    <cellStyle name="Normal 3 3 4 9 14" xfId="49547"/>
    <cellStyle name="Normal 3 3 4 9 15" xfId="49548"/>
    <cellStyle name="Normal 3 3 4 9 16" xfId="49549"/>
    <cellStyle name="Normal 3 3 4 9 17" xfId="49550"/>
    <cellStyle name="Normal 3 3 4 9 18" xfId="49551"/>
    <cellStyle name="Normal 3 3 4 9 19" xfId="49552"/>
    <cellStyle name="Normal 3 3 4 9 2" xfId="49553"/>
    <cellStyle name="Normal 3 3 4 9 20" xfId="49554"/>
    <cellStyle name="Normal 3 3 4 9 21" xfId="49555"/>
    <cellStyle name="Normal 3 3 4 9 22" xfId="49556"/>
    <cellStyle name="Normal 3 3 4 9 3" xfId="49557"/>
    <cellStyle name="Normal 3 3 4 9 4" xfId="49558"/>
    <cellStyle name="Normal 3 3 4 9 5" xfId="49559"/>
    <cellStyle name="Normal 3 3 4 9 6" xfId="49560"/>
    <cellStyle name="Normal 3 3 4 9 7" xfId="49561"/>
    <cellStyle name="Normal 3 3 4 9 8" xfId="49562"/>
    <cellStyle name="Normal 3 3 4 9 9" xfId="49563"/>
    <cellStyle name="Normal 3 3 40" xfId="49564"/>
    <cellStyle name="Normal 3 3 41" xfId="49565"/>
    <cellStyle name="Normal 3 3 42" xfId="49566"/>
    <cellStyle name="Normal 3 3 43" xfId="49567"/>
    <cellStyle name="Normal 3 3 44" xfId="49568"/>
    <cellStyle name="Normal 3 3 45" xfId="49569"/>
    <cellStyle name="Normal 3 3 46" xfId="49570"/>
    <cellStyle name="Normal 3 3 5" xfId="49571"/>
    <cellStyle name="Normal 3 3 5 10" xfId="49572"/>
    <cellStyle name="Normal 3 3 5 11" xfId="49573"/>
    <cellStyle name="Normal 3 3 5 12" xfId="49574"/>
    <cellStyle name="Normal 3 3 5 13" xfId="49575"/>
    <cellStyle name="Normal 3 3 5 14" xfId="49576"/>
    <cellStyle name="Normal 3 3 5 15" xfId="49577"/>
    <cellStyle name="Normal 3 3 5 16" xfId="49578"/>
    <cellStyle name="Normal 3 3 5 17" xfId="49579"/>
    <cellStyle name="Normal 3 3 5 18" xfId="49580"/>
    <cellStyle name="Normal 3 3 5 19" xfId="49581"/>
    <cellStyle name="Normal 3 3 5 2" xfId="49582"/>
    <cellStyle name="Normal 3 3 5 20" xfId="49583"/>
    <cellStyle name="Normal 3 3 5 21" xfId="49584"/>
    <cellStyle name="Normal 3 3 5 22" xfId="49585"/>
    <cellStyle name="Normal 3 3 5 3" xfId="49586"/>
    <cellStyle name="Normal 3 3 5 4" xfId="49587"/>
    <cellStyle name="Normal 3 3 5 5" xfId="49588"/>
    <cellStyle name="Normal 3 3 5 6" xfId="49589"/>
    <cellStyle name="Normal 3 3 5 7" xfId="49590"/>
    <cellStyle name="Normal 3 3 5 8" xfId="49591"/>
    <cellStyle name="Normal 3 3 5 9" xfId="49592"/>
    <cellStyle name="Normal 3 3 6" xfId="49593"/>
    <cellStyle name="Normal 3 3 6 10" xfId="49594"/>
    <cellStyle name="Normal 3 3 6 11" xfId="49595"/>
    <cellStyle name="Normal 3 3 6 12" xfId="49596"/>
    <cellStyle name="Normal 3 3 6 13" xfId="49597"/>
    <cellStyle name="Normal 3 3 6 14" xfId="49598"/>
    <cellStyle name="Normal 3 3 6 15" xfId="49599"/>
    <cellStyle name="Normal 3 3 6 16" xfId="49600"/>
    <cellStyle name="Normal 3 3 6 17" xfId="49601"/>
    <cellStyle name="Normal 3 3 6 18" xfId="49602"/>
    <cellStyle name="Normal 3 3 6 19" xfId="49603"/>
    <cellStyle name="Normal 3 3 6 2" xfId="49604"/>
    <cellStyle name="Normal 3 3 6 20" xfId="49605"/>
    <cellStyle name="Normal 3 3 6 21" xfId="49606"/>
    <cellStyle name="Normal 3 3 6 22" xfId="49607"/>
    <cellStyle name="Normal 3 3 6 3" xfId="49608"/>
    <cellStyle name="Normal 3 3 6 4" xfId="49609"/>
    <cellStyle name="Normal 3 3 6 5" xfId="49610"/>
    <cellStyle name="Normal 3 3 6 6" xfId="49611"/>
    <cellStyle name="Normal 3 3 6 7" xfId="49612"/>
    <cellStyle name="Normal 3 3 6 8" xfId="49613"/>
    <cellStyle name="Normal 3 3 6 9" xfId="49614"/>
    <cellStyle name="Normal 3 3 7" xfId="49615"/>
    <cellStyle name="Normal 3 3 7 10" xfId="49616"/>
    <cellStyle name="Normal 3 3 7 11" xfId="49617"/>
    <cellStyle name="Normal 3 3 7 12" xfId="49618"/>
    <cellStyle name="Normal 3 3 7 13" xfId="49619"/>
    <cellStyle name="Normal 3 3 7 14" xfId="49620"/>
    <cellStyle name="Normal 3 3 7 15" xfId="49621"/>
    <cellStyle name="Normal 3 3 7 16" xfId="49622"/>
    <cellStyle name="Normal 3 3 7 17" xfId="49623"/>
    <cellStyle name="Normal 3 3 7 18" xfId="49624"/>
    <cellStyle name="Normal 3 3 7 19" xfId="49625"/>
    <cellStyle name="Normal 3 3 7 2" xfId="49626"/>
    <cellStyle name="Normal 3 3 7 20" xfId="49627"/>
    <cellStyle name="Normal 3 3 7 21" xfId="49628"/>
    <cellStyle name="Normal 3 3 7 22" xfId="49629"/>
    <cellStyle name="Normal 3 3 7 3" xfId="49630"/>
    <cellStyle name="Normal 3 3 7 4" xfId="49631"/>
    <cellStyle name="Normal 3 3 7 5" xfId="49632"/>
    <cellStyle name="Normal 3 3 7 6" xfId="49633"/>
    <cellStyle name="Normal 3 3 7 7" xfId="49634"/>
    <cellStyle name="Normal 3 3 7 8" xfId="49635"/>
    <cellStyle name="Normal 3 3 7 9" xfId="49636"/>
    <cellStyle name="Normal 3 3 8" xfId="49637"/>
    <cellStyle name="Normal 3 3 9" xfId="49638"/>
    <cellStyle name="Normal 3 30" xfId="49639"/>
    <cellStyle name="Normal 3 31" xfId="49640"/>
    <cellStyle name="Normal 3 32" xfId="49641"/>
    <cellStyle name="Normal 3 33" xfId="49642"/>
    <cellStyle name="Normal 3 34" xfId="49643"/>
    <cellStyle name="Normal 3 35" xfId="49644"/>
    <cellStyle name="Normal 3 36" xfId="49645"/>
    <cellStyle name="Normal 3 37" xfId="49646"/>
    <cellStyle name="Normal 3 38" xfId="49647"/>
    <cellStyle name="Normal 3 39" xfId="49648"/>
    <cellStyle name="Normal 3 4" xfId="49649"/>
    <cellStyle name="Normal 3 4 10" xfId="49650"/>
    <cellStyle name="Normal 3 4 11" xfId="49651"/>
    <cellStyle name="Normal 3 4 12" xfId="49652"/>
    <cellStyle name="Normal 3 4 13" xfId="49653"/>
    <cellStyle name="Normal 3 4 14" xfId="49654"/>
    <cellStyle name="Normal 3 4 15" xfId="49655"/>
    <cellStyle name="Normal 3 4 16" xfId="49656"/>
    <cellStyle name="Normal 3 4 17" xfId="49657"/>
    <cellStyle name="Normal 3 4 18" xfId="49658"/>
    <cellStyle name="Normal 3 4 19" xfId="49659"/>
    <cellStyle name="Normal 3 4 2" xfId="49660"/>
    <cellStyle name="Normal 3 4 2 10" xfId="49661"/>
    <cellStyle name="Normal 3 4 2 11" xfId="49662"/>
    <cellStyle name="Normal 3 4 2 12" xfId="49663"/>
    <cellStyle name="Normal 3 4 2 13" xfId="49664"/>
    <cellStyle name="Normal 3 4 2 14" xfId="49665"/>
    <cellStyle name="Normal 3 4 2 15" xfId="49666"/>
    <cellStyle name="Normal 3 4 2 16" xfId="49667"/>
    <cellStyle name="Normal 3 4 2 17" xfId="49668"/>
    <cellStyle name="Normal 3 4 2 18" xfId="49669"/>
    <cellStyle name="Normal 3 4 2 19" xfId="49670"/>
    <cellStyle name="Normal 3 4 2 2" xfId="49671"/>
    <cellStyle name="Normal 3 4 2 20" xfId="49672"/>
    <cellStyle name="Normal 3 4 2 21" xfId="49673"/>
    <cellStyle name="Normal 3 4 2 22" xfId="49674"/>
    <cellStyle name="Normal 3 4 2 3" xfId="49675"/>
    <cellStyle name="Normal 3 4 2 4" xfId="49676"/>
    <cellStyle name="Normal 3 4 2 5" xfId="49677"/>
    <cellStyle name="Normal 3 4 2 6" xfId="49678"/>
    <cellStyle name="Normal 3 4 2 7" xfId="49679"/>
    <cellStyle name="Normal 3 4 2 8" xfId="49680"/>
    <cellStyle name="Normal 3 4 2 9" xfId="49681"/>
    <cellStyle name="Normal 3 4 20" xfId="49682"/>
    <cellStyle name="Normal 3 4 21" xfId="49683"/>
    <cellStyle name="Normal 3 4 22" xfId="49684"/>
    <cellStyle name="Normal 3 4 23" xfId="49685"/>
    <cellStyle name="Normal 3 4 24" xfId="49686"/>
    <cellStyle name="Normal 3 4 25" xfId="49687"/>
    <cellStyle name="Normal 3 4 26" xfId="49688"/>
    <cellStyle name="Normal 3 4 3" xfId="49689"/>
    <cellStyle name="Normal 3 4 3 10" xfId="49690"/>
    <cellStyle name="Normal 3 4 3 11" xfId="49691"/>
    <cellStyle name="Normal 3 4 3 12" xfId="49692"/>
    <cellStyle name="Normal 3 4 3 13" xfId="49693"/>
    <cellStyle name="Normal 3 4 3 14" xfId="49694"/>
    <cellStyle name="Normal 3 4 3 15" xfId="49695"/>
    <cellStyle name="Normal 3 4 3 16" xfId="49696"/>
    <cellStyle name="Normal 3 4 3 17" xfId="49697"/>
    <cellStyle name="Normal 3 4 3 18" xfId="49698"/>
    <cellStyle name="Normal 3 4 3 19" xfId="49699"/>
    <cellStyle name="Normal 3 4 3 2" xfId="49700"/>
    <cellStyle name="Normal 3 4 3 20" xfId="49701"/>
    <cellStyle name="Normal 3 4 3 21" xfId="49702"/>
    <cellStyle name="Normal 3 4 3 22" xfId="49703"/>
    <cellStyle name="Normal 3 4 3 3" xfId="49704"/>
    <cellStyle name="Normal 3 4 3 4" xfId="49705"/>
    <cellStyle name="Normal 3 4 3 5" xfId="49706"/>
    <cellStyle name="Normal 3 4 3 6" xfId="49707"/>
    <cellStyle name="Normal 3 4 3 7" xfId="49708"/>
    <cellStyle name="Normal 3 4 3 8" xfId="49709"/>
    <cellStyle name="Normal 3 4 3 9" xfId="49710"/>
    <cellStyle name="Normal 3 4 4" xfId="49711"/>
    <cellStyle name="Normal 3 4 4 10" xfId="49712"/>
    <cellStyle name="Normal 3 4 4 11" xfId="49713"/>
    <cellStyle name="Normal 3 4 4 12" xfId="49714"/>
    <cellStyle name="Normal 3 4 4 13" xfId="49715"/>
    <cellStyle name="Normal 3 4 4 14" xfId="49716"/>
    <cellStyle name="Normal 3 4 4 15" xfId="49717"/>
    <cellStyle name="Normal 3 4 4 16" xfId="49718"/>
    <cellStyle name="Normal 3 4 4 17" xfId="49719"/>
    <cellStyle name="Normal 3 4 4 18" xfId="49720"/>
    <cellStyle name="Normal 3 4 4 19" xfId="49721"/>
    <cellStyle name="Normal 3 4 4 2" xfId="49722"/>
    <cellStyle name="Normal 3 4 4 20" xfId="49723"/>
    <cellStyle name="Normal 3 4 4 21" xfId="49724"/>
    <cellStyle name="Normal 3 4 4 22" xfId="49725"/>
    <cellStyle name="Normal 3 4 4 3" xfId="49726"/>
    <cellStyle name="Normal 3 4 4 4" xfId="49727"/>
    <cellStyle name="Normal 3 4 4 5" xfId="49728"/>
    <cellStyle name="Normal 3 4 4 6" xfId="49729"/>
    <cellStyle name="Normal 3 4 4 7" xfId="49730"/>
    <cellStyle name="Normal 3 4 4 8" xfId="49731"/>
    <cellStyle name="Normal 3 4 4 9" xfId="49732"/>
    <cellStyle name="Normal 3 4 5" xfId="49733"/>
    <cellStyle name="Normal 3 4 5 10" xfId="49734"/>
    <cellStyle name="Normal 3 4 5 11" xfId="49735"/>
    <cellStyle name="Normal 3 4 5 12" xfId="49736"/>
    <cellStyle name="Normal 3 4 5 13" xfId="49737"/>
    <cellStyle name="Normal 3 4 5 14" xfId="49738"/>
    <cellStyle name="Normal 3 4 5 15" xfId="49739"/>
    <cellStyle name="Normal 3 4 5 16" xfId="49740"/>
    <cellStyle name="Normal 3 4 5 17" xfId="49741"/>
    <cellStyle name="Normal 3 4 5 18" xfId="49742"/>
    <cellStyle name="Normal 3 4 5 19" xfId="49743"/>
    <cellStyle name="Normal 3 4 5 2" xfId="49744"/>
    <cellStyle name="Normal 3 4 5 20" xfId="49745"/>
    <cellStyle name="Normal 3 4 5 21" xfId="49746"/>
    <cellStyle name="Normal 3 4 5 22" xfId="49747"/>
    <cellStyle name="Normal 3 4 5 3" xfId="49748"/>
    <cellStyle name="Normal 3 4 5 4" xfId="49749"/>
    <cellStyle name="Normal 3 4 5 5" xfId="49750"/>
    <cellStyle name="Normal 3 4 5 6" xfId="49751"/>
    <cellStyle name="Normal 3 4 5 7" xfId="49752"/>
    <cellStyle name="Normal 3 4 5 8" xfId="49753"/>
    <cellStyle name="Normal 3 4 5 9" xfId="49754"/>
    <cellStyle name="Normal 3 4 6" xfId="49755"/>
    <cellStyle name="Normal 3 4 7" xfId="49756"/>
    <cellStyle name="Normal 3 4 8" xfId="49757"/>
    <cellStyle name="Normal 3 4 9" xfId="49758"/>
    <cellStyle name="Normal 3 40" xfId="49759"/>
    <cellStyle name="Normal 3 41" xfId="49760"/>
    <cellStyle name="Normal 3 42" xfId="49761"/>
    <cellStyle name="Normal 3 43" xfId="49762"/>
    <cellStyle name="Normal 3 44" xfId="49763"/>
    <cellStyle name="Normal 3 45" xfId="49764"/>
    <cellStyle name="Normal 3 46" xfId="49765"/>
    <cellStyle name="Normal 3 47" xfId="49766"/>
    <cellStyle name="Normal 3 48" xfId="49767"/>
    <cellStyle name="Normal 3 49" xfId="49768"/>
    <cellStyle name="Normal 3 5" xfId="49769"/>
    <cellStyle name="Normal 3 5 10" xfId="49770"/>
    <cellStyle name="Normal 3 5 11" xfId="49771"/>
    <cellStyle name="Normal 3 5 12" xfId="49772"/>
    <cellStyle name="Normal 3 5 13" xfId="49773"/>
    <cellStyle name="Normal 3 5 14" xfId="49774"/>
    <cellStyle name="Normal 3 5 15" xfId="49775"/>
    <cellStyle name="Normal 3 5 16" xfId="49776"/>
    <cellStyle name="Normal 3 5 17" xfId="49777"/>
    <cellStyle name="Normal 3 5 18" xfId="49778"/>
    <cellStyle name="Normal 3 5 19" xfId="49779"/>
    <cellStyle name="Normal 3 5 2" xfId="49780"/>
    <cellStyle name="Normal 3 5 2 10" xfId="49781"/>
    <cellStyle name="Normal 3 5 2 10 10" xfId="49782"/>
    <cellStyle name="Normal 3 5 2 10 11" xfId="49783"/>
    <cellStyle name="Normal 3 5 2 10 12" xfId="49784"/>
    <cellStyle name="Normal 3 5 2 10 13" xfId="49785"/>
    <cellStyle name="Normal 3 5 2 10 14" xfId="49786"/>
    <cellStyle name="Normal 3 5 2 10 15" xfId="49787"/>
    <cellStyle name="Normal 3 5 2 10 16" xfId="49788"/>
    <cellStyle name="Normal 3 5 2 10 17" xfId="49789"/>
    <cellStyle name="Normal 3 5 2 10 18" xfId="49790"/>
    <cellStyle name="Normal 3 5 2 10 19" xfId="49791"/>
    <cellStyle name="Normal 3 5 2 10 2" xfId="49792"/>
    <cellStyle name="Normal 3 5 2 10 20" xfId="49793"/>
    <cellStyle name="Normal 3 5 2 10 21" xfId="49794"/>
    <cellStyle name="Normal 3 5 2 10 22" xfId="49795"/>
    <cellStyle name="Normal 3 5 2 10 3" xfId="49796"/>
    <cellStyle name="Normal 3 5 2 10 4" xfId="49797"/>
    <cellStyle name="Normal 3 5 2 10 5" xfId="49798"/>
    <cellStyle name="Normal 3 5 2 10 6" xfId="49799"/>
    <cellStyle name="Normal 3 5 2 10 7" xfId="49800"/>
    <cellStyle name="Normal 3 5 2 10 8" xfId="49801"/>
    <cellStyle name="Normal 3 5 2 10 9" xfId="49802"/>
    <cellStyle name="Normal 3 5 2 11" xfId="49803"/>
    <cellStyle name="Normal 3 5 2 11 10" xfId="49804"/>
    <cellStyle name="Normal 3 5 2 11 11" xfId="49805"/>
    <cellStyle name="Normal 3 5 2 11 12" xfId="49806"/>
    <cellStyle name="Normal 3 5 2 11 13" xfId="49807"/>
    <cellStyle name="Normal 3 5 2 11 14" xfId="49808"/>
    <cellStyle name="Normal 3 5 2 11 15" xfId="49809"/>
    <cellStyle name="Normal 3 5 2 11 16" xfId="49810"/>
    <cellStyle name="Normal 3 5 2 11 17" xfId="49811"/>
    <cellStyle name="Normal 3 5 2 11 18" xfId="49812"/>
    <cellStyle name="Normal 3 5 2 11 19" xfId="49813"/>
    <cellStyle name="Normal 3 5 2 11 2" xfId="49814"/>
    <cellStyle name="Normal 3 5 2 11 20" xfId="49815"/>
    <cellStyle name="Normal 3 5 2 11 21" xfId="49816"/>
    <cellStyle name="Normal 3 5 2 11 22" xfId="49817"/>
    <cellStyle name="Normal 3 5 2 11 3" xfId="49818"/>
    <cellStyle name="Normal 3 5 2 11 4" xfId="49819"/>
    <cellStyle name="Normal 3 5 2 11 5" xfId="49820"/>
    <cellStyle name="Normal 3 5 2 11 6" xfId="49821"/>
    <cellStyle name="Normal 3 5 2 11 7" xfId="49822"/>
    <cellStyle name="Normal 3 5 2 11 8" xfId="49823"/>
    <cellStyle name="Normal 3 5 2 11 9" xfId="49824"/>
    <cellStyle name="Normal 3 5 2 12" xfId="49825"/>
    <cellStyle name="Normal 3 5 2 12 10" xfId="49826"/>
    <cellStyle name="Normal 3 5 2 12 11" xfId="49827"/>
    <cellStyle name="Normal 3 5 2 12 12" xfId="49828"/>
    <cellStyle name="Normal 3 5 2 12 13" xfId="49829"/>
    <cellStyle name="Normal 3 5 2 12 14" xfId="49830"/>
    <cellStyle name="Normal 3 5 2 12 15" xfId="49831"/>
    <cellStyle name="Normal 3 5 2 12 16" xfId="49832"/>
    <cellStyle name="Normal 3 5 2 12 17" xfId="49833"/>
    <cellStyle name="Normal 3 5 2 12 18" xfId="49834"/>
    <cellStyle name="Normal 3 5 2 12 19" xfId="49835"/>
    <cellStyle name="Normal 3 5 2 12 2" xfId="49836"/>
    <cellStyle name="Normal 3 5 2 12 20" xfId="49837"/>
    <cellStyle name="Normal 3 5 2 12 21" xfId="49838"/>
    <cellStyle name="Normal 3 5 2 12 22" xfId="49839"/>
    <cellStyle name="Normal 3 5 2 12 3" xfId="49840"/>
    <cellStyle name="Normal 3 5 2 12 4" xfId="49841"/>
    <cellStyle name="Normal 3 5 2 12 5" xfId="49842"/>
    <cellStyle name="Normal 3 5 2 12 6" xfId="49843"/>
    <cellStyle name="Normal 3 5 2 12 7" xfId="49844"/>
    <cellStyle name="Normal 3 5 2 12 8" xfId="49845"/>
    <cellStyle name="Normal 3 5 2 12 9" xfId="49846"/>
    <cellStyle name="Normal 3 5 2 13" xfId="49847"/>
    <cellStyle name="Normal 3 5 2 13 10" xfId="49848"/>
    <cellStyle name="Normal 3 5 2 13 11" xfId="49849"/>
    <cellStyle name="Normal 3 5 2 13 12" xfId="49850"/>
    <cellStyle name="Normal 3 5 2 13 13" xfId="49851"/>
    <cellStyle name="Normal 3 5 2 13 14" xfId="49852"/>
    <cellStyle name="Normal 3 5 2 13 15" xfId="49853"/>
    <cellStyle name="Normal 3 5 2 13 16" xfId="49854"/>
    <cellStyle name="Normal 3 5 2 13 17" xfId="49855"/>
    <cellStyle name="Normal 3 5 2 13 18" xfId="49856"/>
    <cellStyle name="Normal 3 5 2 13 19" xfId="49857"/>
    <cellStyle name="Normal 3 5 2 13 2" xfId="49858"/>
    <cellStyle name="Normal 3 5 2 13 20" xfId="49859"/>
    <cellStyle name="Normal 3 5 2 13 21" xfId="49860"/>
    <cellStyle name="Normal 3 5 2 13 22" xfId="49861"/>
    <cellStyle name="Normal 3 5 2 13 3" xfId="49862"/>
    <cellStyle name="Normal 3 5 2 13 4" xfId="49863"/>
    <cellStyle name="Normal 3 5 2 13 5" xfId="49864"/>
    <cellStyle name="Normal 3 5 2 13 6" xfId="49865"/>
    <cellStyle name="Normal 3 5 2 13 7" xfId="49866"/>
    <cellStyle name="Normal 3 5 2 13 8" xfId="49867"/>
    <cellStyle name="Normal 3 5 2 13 9" xfId="49868"/>
    <cellStyle name="Normal 3 5 2 14" xfId="49869"/>
    <cellStyle name="Normal 3 5 2 14 10" xfId="49870"/>
    <cellStyle name="Normal 3 5 2 14 11" xfId="49871"/>
    <cellStyle name="Normal 3 5 2 14 12" xfId="49872"/>
    <cellStyle name="Normal 3 5 2 14 13" xfId="49873"/>
    <cellStyle name="Normal 3 5 2 14 14" xfId="49874"/>
    <cellStyle name="Normal 3 5 2 14 15" xfId="49875"/>
    <cellStyle name="Normal 3 5 2 14 16" xfId="49876"/>
    <cellStyle name="Normal 3 5 2 14 17" xfId="49877"/>
    <cellStyle name="Normal 3 5 2 14 18" xfId="49878"/>
    <cellStyle name="Normal 3 5 2 14 19" xfId="49879"/>
    <cellStyle name="Normal 3 5 2 14 2" xfId="49880"/>
    <cellStyle name="Normal 3 5 2 14 20" xfId="49881"/>
    <cellStyle name="Normal 3 5 2 14 21" xfId="49882"/>
    <cellStyle name="Normal 3 5 2 14 22" xfId="49883"/>
    <cellStyle name="Normal 3 5 2 14 3" xfId="49884"/>
    <cellStyle name="Normal 3 5 2 14 4" xfId="49885"/>
    <cellStyle name="Normal 3 5 2 14 5" xfId="49886"/>
    <cellStyle name="Normal 3 5 2 14 6" xfId="49887"/>
    <cellStyle name="Normal 3 5 2 14 7" xfId="49888"/>
    <cellStyle name="Normal 3 5 2 14 8" xfId="49889"/>
    <cellStyle name="Normal 3 5 2 14 9" xfId="49890"/>
    <cellStyle name="Normal 3 5 2 15" xfId="49891"/>
    <cellStyle name="Normal 3 5 2 15 10" xfId="49892"/>
    <cellStyle name="Normal 3 5 2 15 11" xfId="49893"/>
    <cellStyle name="Normal 3 5 2 15 12" xfId="49894"/>
    <cellStyle name="Normal 3 5 2 15 13" xfId="49895"/>
    <cellStyle name="Normal 3 5 2 15 14" xfId="49896"/>
    <cellStyle name="Normal 3 5 2 15 15" xfId="49897"/>
    <cellStyle name="Normal 3 5 2 15 16" xfId="49898"/>
    <cellStyle name="Normal 3 5 2 15 17" xfId="49899"/>
    <cellStyle name="Normal 3 5 2 15 18" xfId="49900"/>
    <cellStyle name="Normal 3 5 2 15 19" xfId="49901"/>
    <cellStyle name="Normal 3 5 2 15 2" xfId="49902"/>
    <cellStyle name="Normal 3 5 2 15 20" xfId="49903"/>
    <cellStyle name="Normal 3 5 2 15 21" xfId="49904"/>
    <cellStyle name="Normal 3 5 2 15 22" xfId="49905"/>
    <cellStyle name="Normal 3 5 2 15 3" xfId="49906"/>
    <cellStyle name="Normal 3 5 2 15 4" xfId="49907"/>
    <cellStyle name="Normal 3 5 2 15 5" xfId="49908"/>
    <cellStyle name="Normal 3 5 2 15 6" xfId="49909"/>
    <cellStyle name="Normal 3 5 2 15 7" xfId="49910"/>
    <cellStyle name="Normal 3 5 2 15 8" xfId="49911"/>
    <cellStyle name="Normal 3 5 2 15 9" xfId="49912"/>
    <cellStyle name="Normal 3 5 2 16" xfId="49913"/>
    <cellStyle name="Normal 3 5 2 16 10" xfId="49914"/>
    <cellStyle name="Normal 3 5 2 16 11" xfId="49915"/>
    <cellStyle name="Normal 3 5 2 16 12" xfId="49916"/>
    <cellStyle name="Normal 3 5 2 16 13" xfId="49917"/>
    <cellStyle name="Normal 3 5 2 16 14" xfId="49918"/>
    <cellStyle name="Normal 3 5 2 16 15" xfId="49919"/>
    <cellStyle name="Normal 3 5 2 16 16" xfId="49920"/>
    <cellStyle name="Normal 3 5 2 16 17" xfId="49921"/>
    <cellStyle name="Normal 3 5 2 16 18" xfId="49922"/>
    <cellStyle name="Normal 3 5 2 16 19" xfId="49923"/>
    <cellStyle name="Normal 3 5 2 16 2" xfId="49924"/>
    <cellStyle name="Normal 3 5 2 16 20" xfId="49925"/>
    <cellStyle name="Normal 3 5 2 16 21" xfId="49926"/>
    <cellStyle name="Normal 3 5 2 16 22" xfId="49927"/>
    <cellStyle name="Normal 3 5 2 16 3" xfId="49928"/>
    <cellStyle name="Normal 3 5 2 16 4" xfId="49929"/>
    <cellStyle name="Normal 3 5 2 16 5" xfId="49930"/>
    <cellStyle name="Normal 3 5 2 16 6" xfId="49931"/>
    <cellStyle name="Normal 3 5 2 16 7" xfId="49932"/>
    <cellStyle name="Normal 3 5 2 16 8" xfId="49933"/>
    <cellStyle name="Normal 3 5 2 16 9" xfId="49934"/>
    <cellStyle name="Normal 3 5 2 17" xfId="49935"/>
    <cellStyle name="Normal 3 5 2 17 10" xfId="49936"/>
    <cellStyle name="Normal 3 5 2 17 11" xfId="49937"/>
    <cellStyle name="Normal 3 5 2 17 12" xfId="49938"/>
    <cellStyle name="Normal 3 5 2 17 13" xfId="49939"/>
    <cellStyle name="Normal 3 5 2 17 14" xfId="49940"/>
    <cellStyle name="Normal 3 5 2 17 15" xfId="49941"/>
    <cellStyle name="Normal 3 5 2 17 16" xfId="49942"/>
    <cellStyle name="Normal 3 5 2 17 17" xfId="49943"/>
    <cellStyle name="Normal 3 5 2 17 18" xfId="49944"/>
    <cellStyle name="Normal 3 5 2 17 19" xfId="49945"/>
    <cellStyle name="Normal 3 5 2 17 2" xfId="49946"/>
    <cellStyle name="Normal 3 5 2 17 20" xfId="49947"/>
    <cellStyle name="Normal 3 5 2 17 21" xfId="49948"/>
    <cellStyle name="Normal 3 5 2 17 22" xfId="49949"/>
    <cellStyle name="Normal 3 5 2 17 3" xfId="49950"/>
    <cellStyle name="Normal 3 5 2 17 4" xfId="49951"/>
    <cellStyle name="Normal 3 5 2 17 5" xfId="49952"/>
    <cellStyle name="Normal 3 5 2 17 6" xfId="49953"/>
    <cellStyle name="Normal 3 5 2 17 7" xfId="49954"/>
    <cellStyle name="Normal 3 5 2 17 8" xfId="49955"/>
    <cellStyle name="Normal 3 5 2 17 9" xfId="49956"/>
    <cellStyle name="Normal 3 5 2 18" xfId="49957"/>
    <cellStyle name="Normal 3 5 2 18 10" xfId="49958"/>
    <cellStyle name="Normal 3 5 2 18 11" xfId="49959"/>
    <cellStyle name="Normal 3 5 2 18 12" xfId="49960"/>
    <cellStyle name="Normal 3 5 2 18 13" xfId="49961"/>
    <cellStyle name="Normal 3 5 2 18 14" xfId="49962"/>
    <cellStyle name="Normal 3 5 2 18 15" xfId="49963"/>
    <cellStyle name="Normal 3 5 2 18 16" xfId="49964"/>
    <cellStyle name="Normal 3 5 2 18 17" xfId="49965"/>
    <cellStyle name="Normal 3 5 2 18 18" xfId="49966"/>
    <cellStyle name="Normal 3 5 2 18 19" xfId="49967"/>
    <cellStyle name="Normal 3 5 2 18 2" xfId="49968"/>
    <cellStyle name="Normal 3 5 2 18 20" xfId="49969"/>
    <cellStyle name="Normal 3 5 2 18 21" xfId="49970"/>
    <cellStyle name="Normal 3 5 2 18 22" xfId="49971"/>
    <cellStyle name="Normal 3 5 2 18 3" xfId="49972"/>
    <cellStyle name="Normal 3 5 2 18 4" xfId="49973"/>
    <cellStyle name="Normal 3 5 2 18 5" xfId="49974"/>
    <cellStyle name="Normal 3 5 2 18 6" xfId="49975"/>
    <cellStyle name="Normal 3 5 2 18 7" xfId="49976"/>
    <cellStyle name="Normal 3 5 2 18 8" xfId="49977"/>
    <cellStyle name="Normal 3 5 2 18 9" xfId="49978"/>
    <cellStyle name="Normal 3 5 2 19" xfId="49979"/>
    <cellStyle name="Normal 3 5 2 19 10" xfId="49980"/>
    <cellStyle name="Normal 3 5 2 19 11" xfId="49981"/>
    <cellStyle name="Normal 3 5 2 19 12" xfId="49982"/>
    <cellStyle name="Normal 3 5 2 19 13" xfId="49983"/>
    <cellStyle name="Normal 3 5 2 19 14" xfId="49984"/>
    <cellStyle name="Normal 3 5 2 19 15" xfId="49985"/>
    <cellStyle name="Normal 3 5 2 19 16" xfId="49986"/>
    <cellStyle name="Normal 3 5 2 19 17" xfId="49987"/>
    <cellStyle name="Normal 3 5 2 19 18" xfId="49988"/>
    <cellStyle name="Normal 3 5 2 19 19" xfId="49989"/>
    <cellStyle name="Normal 3 5 2 19 2" xfId="49990"/>
    <cellStyle name="Normal 3 5 2 19 20" xfId="49991"/>
    <cellStyle name="Normal 3 5 2 19 21" xfId="49992"/>
    <cellStyle name="Normal 3 5 2 19 22" xfId="49993"/>
    <cellStyle name="Normal 3 5 2 19 3" xfId="49994"/>
    <cellStyle name="Normal 3 5 2 19 4" xfId="49995"/>
    <cellStyle name="Normal 3 5 2 19 5" xfId="49996"/>
    <cellStyle name="Normal 3 5 2 19 6" xfId="49997"/>
    <cellStyle name="Normal 3 5 2 19 7" xfId="49998"/>
    <cellStyle name="Normal 3 5 2 19 8" xfId="49999"/>
    <cellStyle name="Normal 3 5 2 19 9" xfId="50000"/>
    <cellStyle name="Normal 3 5 2 2" xfId="50001"/>
    <cellStyle name="Normal 3 5 2 2 10" xfId="50002"/>
    <cellStyle name="Normal 3 5 2 2 11" xfId="50003"/>
    <cellStyle name="Normal 3 5 2 2 12" xfId="50004"/>
    <cellStyle name="Normal 3 5 2 2 13" xfId="50005"/>
    <cellStyle name="Normal 3 5 2 2 14" xfId="50006"/>
    <cellStyle name="Normal 3 5 2 2 15" xfId="50007"/>
    <cellStyle name="Normal 3 5 2 2 16" xfId="50008"/>
    <cellStyle name="Normal 3 5 2 2 17" xfId="50009"/>
    <cellStyle name="Normal 3 5 2 2 18" xfId="50010"/>
    <cellStyle name="Normal 3 5 2 2 19" xfId="50011"/>
    <cellStyle name="Normal 3 5 2 2 2" xfId="50012"/>
    <cellStyle name="Normal 3 5 2 2 2 10" xfId="50013"/>
    <cellStyle name="Normal 3 5 2 2 2 10 10" xfId="50014"/>
    <cellStyle name="Normal 3 5 2 2 2 10 11" xfId="50015"/>
    <cellStyle name="Normal 3 5 2 2 2 10 12" xfId="50016"/>
    <cellStyle name="Normal 3 5 2 2 2 10 13" xfId="50017"/>
    <cellStyle name="Normal 3 5 2 2 2 10 14" xfId="50018"/>
    <cellStyle name="Normal 3 5 2 2 2 10 15" xfId="50019"/>
    <cellStyle name="Normal 3 5 2 2 2 10 16" xfId="50020"/>
    <cellStyle name="Normal 3 5 2 2 2 10 17" xfId="50021"/>
    <cellStyle name="Normal 3 5 2 2 2 10 18" xfId="50022"/>
    <cellStyle name="Normal 3 5 2 2 2 10 19" xfId="50023"/>
    <cellStyle name="Normal 3 5 2 2 2 10 2" xfId="50024"/>
    <cellStyle name="Normal 3 5 2 2 2 10 20" xfId="50025"/>
    <cellStyle name="Normal 3 5 2 2 2 10 21" xfId="50026"/>
    <cellStyle name="Normal 3 5 2 2 2 10 22" xfId="50027"/>
    <cellStyle name="Normal 3 5 2 2 2 10 3" xfId="50028"/>
    <cellStyle name="Normal 3 5 2 2 2 10 4" xfId="50029"/>
    <cellStyle name="Normal 3 5 2 2 2 10 5" xfId="50030"/>
    <cellStyle name="Normal 3 5 2 2 2 10 6" xfId="50031"/>
    <cellStyle name="Normal 3 5 2 2 2 10 7" xfId="50032"/>
    <cellStyle name="Normal 3 5 2 2 2 10 8" xfId="50033"/>
    <cellStyle name="Normal 3 5 2 2 2 10 9" xfId="50034"/>
    <cellStyle name="Normal 3 5 2 2 2 11" xfId="50035"/>
    <cellStyle name="Normal 3 5 2 2 2 11 10" xfId="50036"/>
    <cellStyle name="Normal 3 5 2 2 2 11 11" xfId="50037"/>
    <cellStyle name="Normal 3 5 2 2 2 11 12" xfId="50038"/>
    <cellStyle name="Normal 3 5 2 2 2 11 13" xfId="50039"/>
    <cellStyle name="Normal 3 5 2 2 2 11 14" xfId="50040"/>
    <cellStyle name="Normal 3 5 2 2 2 11 15" xfId="50041"/>
    <cellStyle name="Normal 3 5 2 2 2 11 16" xfId="50042"/>
    <cellStyle name="Normal 3 5 2 2 2 11 17" xfId="50043"/>
    <cellStyle name="Normal 3 5 2 2 2 11 18" xfId="50044"/>
    <cellStyle name="Normal 3 5 2 2 2 11 19" xfId="50045"/>
    <cellStyle name="Normal 3 5 2 2 2 11 2" xfId="50046"/>
    <cellStyle name="Normal 3 5 2 2 2 11 20" xfId="50047"/>
    <cellStyle name="Normal 3 5 2 2 2 11 21" xfId="50048"/>
    <cellStyle name="Normal 3 5 2 2 2 11 22" xfId="50049"/>
    <cellStyle name="Normal 3 5 2 2 2 11 3" xfId="50050"/>
    <cellStyle name="Normal 3 5 2 2 2 11 4" xfId="50051"/>
    <cellStyle name="Normal 3 5 2 2 2 11 5" xfId="50052"/>
    <cellStyle name="Normal 3 5 2 2 2 11 6" xfId="50053"/>
    <cellStyle name="Normal 3 5 2 2 2 11 7" xfId="50054"/>
    <cellStyle name="Normal 3 5 2 2 2 11 8" xfId="50055"/>
    <cellStyle name="Normal 3 5 2 2 2 11 9" xfId="50056"/>
    <cellStyle name="Normal 3 5 2 2 2 12" xfId="50057"/>
    <cellStyle name="Normal 3 5 2 2 2 12 10" xfId="50058"/>
    <cellStyle name="Normal 3 5 2 2 2 12 11" xfId="50059"/>
    <cellStyle name="Normal 3 5 2 2 2 12 12" xfId="50060"/>
    <cellStyle name="Normal 3 5 2 2 2 12 13" xfId="50061"/>
    <cellStyle name="Normal 3 5 2 2 2 12 14" xfId="50062"/>
    <cellStyle name="Normal 3 5 2 2 2 12 15" xfId="50063"/>
    <cellStyle name="Normal 3 5 2 2 2 12 16" xfId="50064"/>
    <cellStyle name="Normal 3 5 2 2 2 12 17" xfId="50065"/>
    <cellStyle name="Normal 3 5 2 2 2 12 18" xfId="50066"/>
    <cellStyle name="Normal 3 5 2 2 2 12 19" xfId="50067"/>
    <cellStyle name="Normal 3 5 2 2 2 12 2" xfId="50068"/>
    <cellStyle name="Normal 3 5 2 2 2 12 20" xfId="50069"/>
    <cellStyle name="Normal 3 5 2 2 2 12 21" xfId="50070"/>
    <cellStyle name="Normal 3 5 2 2 2 12 22" xfId="50071"/>
    <cellStyle name="Normal 3 5 2 2 2 12 3" xfId="50072"/>
    <cellStyle name="Normal 3 5 2 2 2 12 4" xfId="50073"/>
    <cellStyle name="Normal 3 5 2 2 2 12 5" xfId="50074"/>
    <cellStyle name="Normal 3 5 2 2 2 12 6" xfId="50075"/>
    <cellStyle name="Normal 3 5 2 2 2 12 7" xfId="50076"/>
    <cellStyle name="Normal 3 5 2 2 2 12 8" xfId="50077"/>
    <cellStyle name="Normal 3 5 2 2 2 12 9" xfId="50078"/>
    <cellStyle name="Normal 3 5 2 2 2 13" xfId="50079"/>
    <cellStyle name="Normal 3 5 2 2 2 13 10" xfId="50080"/>
    <cellStyle name="Normal 3 5 2 2 2 13 11" xfId="50081"/>
    <cellStyle name="Normal 3 5 2 2 2 13 12" xfId="50082"/>
    <cellStyle name="Normal 3 5 2 2 2 13 13" xfId="50083"/>
    <cellStyle name="Normal 3 5 2 2 2 13 14" xfId="50084"/>
    <cellStyle name="Normal 3 5 2 2 2 13 15" xfId="50085"/>
    <cellStyle name="Normal 3 5 2 2 2 13 16" xfId="50086"/>
    <cellStyle name="Normal 3 5 2 2 2 13 17" xfId="50087"/>
    <cellStyle name="Normal 3 5 2 2 2 13 18" xfId="50088"/>
    <cellStyle name="Normal 3 5 2 2 2 13 19" xfId="50089"/>
    <cellStyle name="Normal 3 5 2 2 2 13 2" xfId="50090"/>
    <cellStyle name="Normal 3 5 2 2 2 13 20" xfId="50091"/>
    <cellStyle name="Normal 3 5 2 2 2 13 21" xfId="50092"/>
    <cellStyle name="Normal 3 5 2 2 2 13 22" xfId="50093"/>
    <cellStyle name="Normal 3 5 2 2 2 13 3" xfId="50094"/>
    <cellStyle name="Normal 3 5 2 2 2 13 4" xfId="50095"/>
    <cellStyle name="Normal 3 5 2 2 2 13 5" xfId="50096"/>
    <cellStyle name="Normal 3 5 2 2 2 13 6" xfId="50097"/>
    <cellStyle name="Normal 3 5 2 2 2 13 7" xfId="50098"/>
    <cellStyle name="Normal 3 5 2 2 2 13 8" xfId="50099"/>
    <cellStyle name="Normal 3 5 2 2 2 13 9" xfId="50100"/>
    <cellStyle name="Normal 3 5 2 2 2 14" xfId="50101"/>
    <cellStyle name="Normal 3 5 2 2 2 14 10" xfId="50102"/>
    <cellStyle name="Normal 3 5 2 2 2 14 11" xfId="50103"/>
    <cellStyle name="Normal 3 5 2 2 2 14 12" xfId="50104"/>
    <cellStyle name="Normal 3 5 2 2 2 14 13" xfId="50105"/>
    <cellStyle name="Normal 3 5 2 2 2 14 14" xfId="50106"/>
    <cellStyle name="Normal 3 5 2 2 2 14 15" xfId="50107"/>
    <cellStyle name="Normal 3 5 2 2 2 14 16" xfId="50108"/>
    <cellStyle name="Normal 3 5 2 2 2 14 17" xfId="50109"/>
    <cellStyle name="Normal 3 5 2 2 2 14 18" xfId="50110"/>
    <cellStyle name="Normal 3 5 2 2 2 14 19" xfId="50111"/>
    <cellStyle name="Normal 3 5 2 2 2 14 2" xfId="50112"/>
    <cellStyle name="Normal 3 5 2 2 2 14 20" xfId="50113"/>
    <cellStyle name="Normal 3 5 2 2 2 14 21" xfId="50114"/>
    <cellStyle name="Normal 3 5 2 2 2 14 22" xfId="50115"/>
    <cellStyle name="Normal 3 5 2 2 2 14 3" xfId="50116"/>
    <cellStyle name="Normal 3 5 2 2 2 14 4" xfId="50117"/>
    <cellStyle name="Normal 3 5 2 2 2 14 5" xfId="50118"/>
    <cellStyle name="Normal 3 5 2 2 2 14 6" xfId="50119"/>
    <cellStyle name="Normal 3 5 2 2 2 14 7" xfId="50120"/>
    <cellStyle name="Normal 3 5 2 2 2 14 8" xfId="50121"/>
    <cellStyle name="Normal 3 5 2 2 2 14 9" xfId="50122"/>
    <cellStyle name="Normal 3 5 2 2 2 15" xfId="50123"/>
    <cellStyle name="Normal 3 5 2 2 2 15 10" xfId="50124"/>
    <cellStyle name="Normal 3 5 2 2 2 15 11" xfId="50125"/>
    <cellStyle name="Normal 3 5 2 2 2 15 12" xfId="50126"/>
    <cellStyle name="Normal 3 5 2 2 2 15 13" xfId="50127"/>
    <cellStyle name="Normal 3 5 2 2 2 15 14" xfId="50128"/>
    <cellStyle name="Normal 3 5 2 2 2 15 15" xfId="50129"/>
    <cellStyle name="Normal 3 5 2 2 2 15 16" xfId="50130"/>
    <cellStyle name="Normal 3 5 2 2 2 15 17" xfId="50131"/>
    <cellStyle name="Normal 3 5 2 2 2 15 18" xfId="50132"/>
    <cellStyle name="Normal 3 5 2 2 2 15 19" xfId="50133"/>
    <cellStyle name="Normal 3 5 2 2 2 15 2" xfId="50134"/>
    <cellStyle name="Normal 3 5 2 2 2 15 20" xfId="50135"/>
    <cellStyle name="Normal 3 5 2 2 2 15 21" xfId="50136"/>
    <cellStyle name="Normal 3 5 2 2 2 15 22" xfId="50137"/>
    <cellStyle name="Normal 3 5 2 2 2 15 3" xfId="50138"/>
    <cellStyle name="Normal 3 5 2 2 2 15 4" xfId="50139"/>
    <cellStyle name="Normal 3 5 2 2 2 15 5" xfId="50140"/>
    <cellStyle name="Normal 3 5 2 2 2 15 6" xfId="50141"/>
    <cellStyle name="Normal 3 5 2 2 2 15 7" xfId="50142"/>
    <cellStyle name="Normal 3 5 2 2 2 15 8" xfId="50143"/>
    <cellStyle name="Normal 3 5 2 2 2 15 9" xfId="50144"/>
    <cellStyle name="Normal 3 5 2 2 2 16" xfId="50145"/>
    <cellStyle name="Normal 3 5 2 2 2 16 10" xfId="50146"/>
    <cellStyle name="Normal 3 5 2 2 2 16 11" xfId="50147"/>
    <cellStyle name="Normal 3 5 2 2 2 16 12" xfId="50148"/>
    <cellStyle name="Normal 3 5 2 2 2 16 13" xfId="50149"/>
    <cellStyle name="Normal 3 5 2 2 2 16 14" xfId="50150"/>
    <cellStyle name="Normal 3 5 2 2 2 16 15" xfId="50151"/>
    <cellStyle name="Normal 3 5 2 2 2 16 16" xfId="50152"/>
    <cellStyle name="Normal 3 5 2 2 2 16 17" xfId="50153"/>
    <cellStyle name="Normal 3 5 2 2 2 16 18" xfId="50154"/>
    <cellStyle name="Normal 3 5 2 2 2 16 19" xfId="50155"/>
    <cellStyle name="Normal 3 5 2 2 2 16 2" xfId="50156"/>
    <cellStyle name="Normal 3 5 2 2 2 16 20" xfId="50157"/>
    <cellStyle name="Normal 3 5 2 2 2 16 21" xfId="50158"/>
    <cellStyle name="Normal 3 5 2 2 2 16 22" xfId="50159"/>
    <cellStyle name="Normal 3 5 2 2 2 16 3" xfId="50160"/>
    <cellStyle name="Normal 3 5 2 2 2 16 4" xfId="50161"/>
    <cellStyle name="Normal 3 5 2 2 2 16 5" xfId="50162"/>
    <cellStyle name="Normal 3 5 2 2 2 16 6" xfId="50163"/>
    <cellStyle name="Normal 3 5 2 2 2 16 7" xfId="50164"/>
    <cellStyle name="Normal 3 5 2 2 2 16 8" xfId="50165"/>
    <cellStyle name="Normal 3 5 2 2 2 16 9" xfId="50166"/>
    <cellStyle name="Normal 3 5 2 2 2 17" xfId="50167"/>
    <cellStyle name="Normal 3 5 2 2 2 17 10" xfId="50168"/>
    <cellStyle name="Normal 3 5 2 2 2 17 11" xfId="50169"/>
    <cellStyle name="Normal 3 5 2 2 2 17 12" xfId="50170"/>
    <cellStyle name="Normal 3 5 2 2 2 17 13" xfId="50171"/>
    <cellStyle name="Normal 3 5 2 2 2 17 14" xfId="50172"/>
    <cellStyle name="Normal 3 5 2 2 2 17 15" xfId="50173"/>
    <cellStyle name="Normal 3 5 2 2 2 17 16" xfId="50174"/>
    <cellStyle name="Normal 3 5 2 2 2 17 17" xfId="50175"/>
    <cellStyle name="Normal 3 5 2 2 2 17 18" xfId="50176"/>
    <cellStyle name="Normal 3 5 2 2 2 17 19" xfId="50177"/>
    <cellStyle name="Normal 3 5 2 2 2 17 2" xfId="50178"/>
    <cellStyle name="Normal 3 5 2 2 2 17 20" xfId="50179"/>
    <cellStyle name="Normal 3 5 2 2 2 17 21" xfId="50180"/>
    <cellStyle name="Normal 3 5 2 2 2 17 22" xfId="50181"/>
    <cellStyle name="Normal 3 5 2 2 2 17 3" xfId="50182"/>
    <cellStyle name="Normal 3 5 2 2 2 17 4" xfId="50183"/>
    <cellStyle name="Normal 3 5 2 2 2 17 5" xfId="50184"/>
    <cellStyle name="Normal 3 5 2 2 2 17 6" xfId="50185"/>
    <cellStyle name="Normal 3 5 2 2 2 17 7" xfId="50186"/>
    <cellStyle name="Normal 3 5 2 2 2 17 8" xfId="50187"/>
    <cellStyle name="Normal 3 5 2 2 2 17 9" xfId="50188"/>
    <cellStyle name="Normal 3 5 2 2 2 18" xfId="50189"/>
    <cellStyle name="Normal 3 5 2 2 2 18 10" xfId="50190"/>
    <cellStyle name="Normal 3 5 2 2 2 18 11" xfId="50191"/>
    <cellStyle name="Normal 3 5 2 2 2 18 12" xfId="50192"/>
    <cellStyle name="Normal 3 5 2 2 2 18 13" xfId="50193"/>
    <cellStyle name="Normal 3 5 2 2 2 18 14" xfId="50194"/>
    <cellStyle name="Normal 3 5 2 2 2 18 15" xfId="50195"/>
    <cellStyle name="Normal 3 5 2 2 2 18 16" xfId="50196"/>
    <cellStyle name="Normal 3 5 2 2 2 18 17" xfId="50197"/>
    <cellStyle name="Normal 3 5 2 2 2 18 18" xfId="50198"/>
    <cellStyle name="Normal 3 5 2 2 2 18 19" xfId="50199"/>
    <cellStyle name="Normal 3 5 2 2 2 18 2" xfId="50200"/>
    <cellStyle name="Normal 3 5 2 2 2 18 20" xfId="50201"/>
    <cellStyle name="Normal 3 5 2 2 2 18 21" xfId="50202"/>
    <cellStyle name="Normal 3 5 2 2 2 18 22" xfId="50203"/>
    <cellStyle name="Normal 3 5 2 2 2 18 3" xfId="50204"/>
    <cellStyle name="Normal 3 5 2 2 2 18 4" xfId="50205"/>
    <cellStyle name="Normal 3 5 2 2 2 18 5" xfId="50206"/>
    <cellStyle name="Normal 3 5 2 2 2 18 6" xfId="50207"/>
    <cellStyle name="Normal 3 5 2 2 2 18 7" xfId="50208"/>
    <cellStyle name="Normal 3 5 2 2 2 18 8" xfId="50209"/>
    <cellStyle name="Normal 3 5 2 2 2 18 9" xfId="50210"/>
    <cellStyle name="Normal 3 5 2 2 2 19" xfId="50211"/>
    <cellStyle name="Normal 3 5 2 2 2 19 10" xfId="50212"/>
    <cellStyle name="Normal 3 5 2 2 2 19 11" xfId="50213"/>
    <cellStyle name="Normal 3 5 2 2 2 19 12" xfId="50214"/>
    <cellStyle name="Normal 3 5 2 2 2 19 13" xfId="50215"/>
    <cellStyle name="Normal 3 5 2 2 2 19 14" xfId="50216"/>
    <cellStyle name="Normal 3 5 2 2 2 19 15" xfId="50217"/>
    <cellStyle name="Normal 3 5 2 2 2 19 16" xfId="50218"/>
    <cellStyle name="Normal 3 5 2 2 2 19 17" xfId="50219"/>
    <cellStyle name="Normal 3 5 2 2 2 19 18" xfId="50220"/>
    <cellStyle name="Normal 3 5 2 2 2 19 19" xfId="50221"/>
    <cellStyle name="Normal 3 5 2 2 2 19 2" xfId="50222"/>
    <cellStyle name="Normal 3 5 2 2 2 19 20" xfId="50223"/>
    <cellStyle name="Normal 3 5 2 2 2 19 21" xfId="50224"/>
    <cellStyle name="Normal 3 5 2 2 2 19 22" xfId="50225"/>
    <cellStyle name="Normal 3 5 2 2 2 19 3" xfId="50226"/>
    <cellStyle name="Normal 3 5 2 2 2 19 4" xfId="50227"/>
    <cellStyle name="Normal 3 5 2 2 2 19 5" xfId="50228"/>
    <cellStyle name="Normal 3 5 2 2 2 19 6" xfId="50229"/>
    <cellStyle name="Normal 3 5 2 2 2 19 7" xfId="50230"/>
    <cellStyle name="Normal 3 5 2 2 2 19 8" xfId="50231"/>
    <cellStyle name="Normal 3 5 2 2 2 19 9" xfId="50232"/>
    <cellStyle name="Normal 3 5 2 2 2 2" xfId="50233"/>
    <cellStyle name="Normal 3 5 2 2 2 2 10" xfId="50234"/>
    <cellStyle name="Normal 3 5 2 2 2 2 11" xfId="50235"/>
    <cellStyle name="Normal 3 5 2 2 2 2 12" xfId="50236"/>
    <cellStyle name="Normal 3 5 2 2 2 2 13" xfId="50237"/>
    <cellStyle name="Normal 3 5 2 2 2 2 14" xfId="50238"/>
    <cellStyle name="Normal 3 5 2 2 2 2 15" xfId="50239"/>
    <cellStyle name="Normal 3 5 2 2 2 2 16" xfId="50240"/>
    <cellStyle name="Normal 3 5 2 2 2 2 17" xfId="50241"/>
    <cellStyle name="Normal 3 5 2 2 2 2 18" xfId="50242"/>
    <cellStyle name="Normal 3 5 2 2 2 2 19" xfId="50243"/>
    <cellStyle name="Normal 3 5 2 2 2 2 2" xfId="50244"/>
    <cellStyle name="Normal 3 5 2 2 2 2 20" xfId="50245"/>
    <cellStyle name="Normal 3 5 2 2 2 2 21" xfId="50246"/>
    <cellStyle name="Normal 3 5 2 2 2 2 22" xfId="50247"/>
    <cellStyle name="Normal 3 5 2 2 2 2 3" xfId="50248"/>
    <cellStyle name="Normal 3 5 2 2 2 2 4" xfId="50249"/>
    <cellStyle name="Normal 3 5 2 2 2 2 5" xfId="50250"/>
    <cellStyle name="Normal 3 5 2 2 2 2 6" xfId="50251"/>
    <cellStyle name="Normal 3 5 2 2 2 2 7" xfId="50252"/>
    <cellStyle name="Normal 3 5 2 2 2 2 8" xfId="50253"/>
    <cellStyle name="Normal 3 5 2 2 2 2 9" xfId="50254"/>
    <cellStyle name="Normal 3 5 2 2 2 20" xfId="50255"/>
    <cellStyle name="Normal 3 5 2 2 2 21" xfId="50256"/>
    <cellStyle name="Normal 3 5 2 2 2 22" xfId="50257"/>
    <cellStyle name="Normal 3 5 2 2 2 23" xfId="50258"/>
    <cellStyle name="Normal 3 5 2 2 2 24" xfId="50259"/>
    <cellStyle name="Normal 3 5 2 2 2 25" xfId="50260"/>
    <cellStyle name="Normal 3 5 2 2 2 26" xfId="50261"/>
    <cellStyle name="Normal 3 5 2 2 2 27" xfId="50262"/>
    <cellStyle name="Normal 3 5 2 2 2 28" xfId="50263"/>
    <cellStyle name="Normal 3 5 2 2 2 29" xfId="50264"/>
    <cellStyle name="Normal 3 5 2 2 2 3" xfId="50265"/>
    <cellStyle name="Normal 3 5 2 2 2 3 10" xfId="50266"/>
    <cellStyle name="Normal 3 5 2 2 2 3 11" xfId="50267"/>
    <cellStyle name="Normal 3 5 2 2 2 3 12" xfId="50268"/>
    <cellStyle name="Normal 3 5 2 2 2 3 13" xfId="50269"/>
    <cellStyle name="Normal 3 5 2 2 2 3 14" xfId="50270"/>
    <cellStyle name="Normal 3 5 2 2 2 3 15" xfId="50271"/>
    <cellStyle name="Normal 3 5 2 2 2 3 16" xfId="50272"/>
    <cellStyle name="Normal 3 5 2 2 2 3 17" xfId="50273"/>
    <cellStyle name="Normal 3 5 2 2 2 3 18" xfId="50274"/>
    <cellStyle name="Normal 3 5 2 2 2 3 19" xfId="50275"/>
    <cellStyle name="Normal 3 5 2 2 2 3 2" xfId="50276"/>
    <cellStyle name="Normal 3 5 2 2 2 3 20" xfId="50277"/>
    <cellStyle name="Normal 3 5 2 2 2 3 21" xfId="50278"/>
    <cellStyle name="Normal 3 5 2 2 2 3 22" xfId="50279"/>
    <cellStyle name="Normal 3 5 2 2 2 3 3" xfId="50280"/>
    <cellStyle name="Normal 3 5 2 2 2 3 4" xfId="50281"/>
    <cellStyle name="Normal 3 5 2 2 2 3 5" xfId="50282"/>
    <cellStyle name="Normal 3 5 2 2 2 3 6" xfId="50283"/>
    <cellStyle name="Normal 3 5 2 2 2 3 7" xfId="50284"/>
    <cellStyle name="Normal 3 5 2 2 2 3 8" xfId="50285"/>
    <cellStyle name="Normal 3 5 2 2 2 3 9" xfId="50286"/>
    <cellStyle name="Normal 3 5 2 2 2 30" xfId="50287"/>
    <cellStyle name="Normal 3 5 2 2 2 31" xfId="50288"/>
    <cellStyle name="Normal 3 5 2 2 2 32" xfId="50289"/>
    <cellStyle name="Normal 3 5 2 2 2 33" xfId="50290"/>
    <cellStyle name="Normal 3 5 2 2 2 34" xfId="50291"/>
    <cellStyle name="Normal 3 5 2 2 2 35" xfId="50292"/>
    <cellStyle name="Normal 3 5 2 2 2 36" xfId="50293"/>
    <cellStyle name="Normal 3 5 2 2 2 37" xfId="50294"/>
    <cellStyle name="Normal 3 5 2 2 2 38" xfId="50295"/>
    <cellStyle name="Normal 3 5 2 2 2 39" xfId="50296"/>
    <cellStyle name="Normal 3 5 2 2 2 4" xfId="50297"/>
    <cellStyle name="Normal 3 5 2 2 2 4 10" xfId="50298"/>
    <cellStyle name="Normal 3 5 2 2 2 4 11" xfId="50299"/>
    <cellStyle name="Normal 3 5 2 2 2 4 12" xfId="50300"/>
    <cellStyle name="Normal 3 5 2 2 2 4 13" xfId="50301"/>
    <cellStyle name="Normal 3 5 2 2 2 4 14" xfId="50302"/>
    <cellStyle name="Normal 3 5 2 2 2 4 15" xfId="50303"/>
    <cellStyle name="Normal 3 5 2 2 2 4 16" xfId="50304"/>
    <cellStyle name="Normal 3 5 2 2 2 4 17" xfId="50305"/>
    <cellStyle name="Normal 3 5 2 2 2 4 18" xfId="50306"/>
    <cellStyle name="Normal 3 5 2 2 2 4 19" xfId="50307"/>
    <cellStyle name="Normal 3 5 2 2 2 4 2" xfId="50308"/>
    <cellStyle name="Normal 3 5 2 2 2 4 20" xfId="50309"/>
    <cellStyle name="Normal 3 5 2 2 2 4 21" xfId="50310"/>
    <cellStyle name="Normal 3 5 2 2 2 4 22" xfId="50311"/>
    <cellStyle name="Normal 3 5 2 2 2 4 3" xfId="50312"/>
    <cellStyle name="Normal 3 5 2 2 2 4 4" xfId="50313"/>
    <cellStyle name="Normal 3 5 2 2 2 4 5" xfId="50314"/>
    <cellStyle name="Normal 3 5 2 2 2 4 6" xfId="50315"/>
    <cellStyle name="Normal 3 5 2 2 2 4 7" xfId="50316"/>
    <cellStyle name="Normal 3 5 2 2 2 4 8" xfId="50317"/>
    <cellStyle name="Normal 3 5 2 2 2 4 9" xfId="50318"/>
    <cellStyle name="Normal 3 5 2 2 2 40" xfId="50319"/>
    <cellStyle name="Normal 3 5 2 2 2 5" xfId="50320"/>
    <cellStyle name="Normal 3 5 2 2 2 5 10" xfId="50321"/>
    <cellStyle name="Normal 3 5 2 2 2 5 11" xfId="50322"/>
    <cellStyle name="Normal 3 5 2 2 2 5 12" xfId="50323"/>
    <cellStyle name="Normal 3 5 2 2 2 5 13" xfId="50324"/>
    <cellStyle name="Normal 3 5 2 2 2 5 14" xfId="50325"/>
    <cellStyle name="Normal 3 5 2 2 2 5 15" xfId="50326"/>
    <cellStyle name="Normal 3 5 2 2 2 5 16" xfId="50327"/>
    <cellStyle name="Normal 3 5 2 2 2 5 17" xfId="50328"/>
    <cellStyle name="Normal 3 5 2 2 2 5 18" xfId="50329"/>
    <cellStyle name="Normal 3 5 2 2 2 5 19" xfId="50330"/>
    <cellStyle name="Normal 3 5 2 2 2 5 2" xfId="50331"/>
    <cellStyle name="Normal 3 5 2 2 2 5 20" xfId="50332"/>
    <cellStyle name="Normal 3 5 2 2 2 5 21" xfId="50333"/>
    <cellStyle name="Normal 3 5 2 2 2 5 22" xfId="50334"/>
    <cellStyle name="Normal 3 5 2 2 2 5 3" xfId="50335"/>
    <cellStyle name="Normal 3 5 2 2 2 5 4" xfId="50336"/>
    <cellStyle name="Normal 3 5 2 2 2 5 5" xfId="50337"/>
    <cellStyle name="Normal 3 5 2 2 2 5 6" xfId="50338"/>
    <cellStyle name="Normal 3 5 2 2 2 5 7" xfId="50339"/>
    <cellStyle name="Normal 3 5 2 2 2 5 8" xfId="50340"/>
    <cellStyle name="Normal 3 5 2 2 2 5 9" xfId="50341"/>
    <cellStyle name="Normal 3 5 2 2 2 6" xfId="50342"/>
    <cellStyle name="Normal 3 5 2 2 2 6 10" xfId="50343"/>
    <cellStyle name="Normal 3 5 2 2 2 6 11" xfId="50344"/>
    <cellStyle name="Normal 3 5 2 2 2 6 12" xfId="50345"/>
    <cellStyle name="Normal 3 5 2 2 2 6 13" xfId="50346"/>
    <cellStyle name="Normal 3 5 2 2 2 6 14" xfId="50347"/>
    <cellStyle name="Normal 3 5 2 2 2 6 15" xfId="50348"/>
    <cellStyle name="Normal 3 5 2 2 2 6 16" xfId="50349"/>
    <cellStyle name="Normal 3 5 2 2 2 6 17" xfId="50350"/>
    <cellStyle name="Normal 3 5 2 2 2 6 18" xfId="50351"/>
    <cellStyle name="Normal 3 5 2 2 2 6 19" xfId="50352"/>
    <cellStyle name="Normal 3 5 2 2 2 6 2" xfId="50353"/>
    <cellStyle name="Normal 3 5 2 2 2 6 20" xfId="50354"/>
    <cellStyle name="Normal 3 5 2 2 2 6 21" xfId="50355"/>
    <cellStyle name="Normal 3 5 2 2 2 6 22" xfId="50356"/>
    <cellStyle name="Normal 3 5 2 2 2 6 3" xfId="50357"/>
    <cellStyle name="Normal 3 5 2 2 2 6 4" xfId="50358"/>
    <cellStyle name="Normal 3 5 2 2 2 6 5" xfId="50359"/>
    <cellStyle name="Normal 3 5 2 2 2 6 6" xfId="50360"/>
    <cellStyle name="Normal 3 5 2 2 2 6 7" xfId="50361"/>
    <cellStyle name="Normal 3 5 2 2 2 6 8" xfId="50362"/>
    <cellStyle name="Normal 3 5 2 2 2 6 9" xfId="50363"/>
    <cellStyle name="Normal 3 5 2 2 2 7" xfId="50364"/>
    <cellStyle name="Normal 3 5 2 2 2 7 10" xfId="50365"/>
    <cellStyle name="Normal 3 5 2 2 2 7 11" xfId="50366"/>
    <cellStyle name="Normal 3 5 2 2 2 7 12" xfId="50367"/>
    <cellStyle name="Normal 3 5 2 2 2 7 13" xfId="50368"/>
    <cellStyle name="Normal 3 5 2 2 2 7 14" xfId="50369"/>
    <cellStyle name="Normal 3 5 2 2 2 7 15" xfId="50370"/>
    <cellStyle name="Normal 3 5 2 2 2 7 16" xfId="50371"/>
    <cellStyle name="Normal 3 5 2 2 2 7 17" xfId="50372"/>
    <cellStyle name="Normal 3 5 2 2 2 7 18" xfId="50373"/>
    <cellStyle name="Normal 3 5 2 2 2 7 19" xfId="50374"/>
    <cellStyle name="Normal 3 5 2 2 2 7 2" xfId="50375"/>
    <cellStyle name="Normal 3 5 2 2 2 7 20" xfId="50376"/>
    <cellStyle name="Normal 3 5 2 2 2 7 21" xfId="50377"/>
    <cellStyle name="Normal 3 5 2 2 2 7 22" xfId="50378"/>
    <cellStyle name="Normal 3 5 2 2 2 7 3" xfId="50379"/>
    <cellStyle name="Normal 3 5 2 2 2 7 4" xfId="50380"/>
    <cellStyle name="Normal 3 5 2 2 2 7 5" xfId="50381"/>
    <cellStyle name="Normal 3 5 2 2 2 7 6" xfId="50382"/>
    <cellStyle name="Normal 3 5 2 2 2 7 7" xfId="50383"/>
    <cellStyle name="Normal 3 5 2 2 2 7 8" xfId="50384"/>
    <cellStyle name="Normal 3 5 2 2 2 7 9" xfId="50385"/>
    <cellStyle name="Normal 3 5 2 2 2 8" xfId="50386"/>
    <cellStyle name="Normal 3 5 2 2 2 8 10" xfId="50387"/>
    <cellStyle name="Normal 3 5 2 2 2 8 11" xfId="50388"/>
    <cellStyle name="Normal 3 5 2 2 2 8 12" xfId="50389"/>
    <cellStyle name="Normal 3 5 2 2 2 8 13" xfId="50390"/>
    <cellStyle name="Normal 3 5 2 2 2 8 14" xfId="50391"/>
    <cellStyle name="Normal 3 5 2 2 2 8 15" xfId="50392"/>
    <cellStyle name="Normal 3 5 2 2 2 8 16" xfId="50393"/>
    <cellStyle name="Normal 3 5 2 2 2 8 17" xfId="50394"/>
    <cellStyle name="Normal 3 5 2 2 2 8 18" xfId="50395"/>
    <cellStyle name="Normal 3 5 2 2 2 8 19" xfId="50396"/>
    <cellStyle name="Normal 3 5 2 2 2 8 2" xfId="50397"/>
    <cellStyle name="Normal 3 5 2 2 2 8 20" xfId="50398"/>
    <cellStyle name="Normal 3 5 2 2 2 8 21" xfId="50399"/>
    <cellStyle name="Normal 3 5 2 2 2 8 22" xfId="50400"/>
    <cellStyle name="Normal 3 5 2 2 2 8 3" xfId="50401"/>
    <cellStyle name="Normal 3 5 2 2 2 8 4" xfId="50402"/>
    <cellStyle name="Normal 3 5 2 2 2 8 5" xfId="50403"/>
    <cellStyle name="Normal 3 5 2 2 2 8 6" xfId="50404"/>
    <cellStyle name="Normal 3 5 2 2 2 8 7" xfId="50405"/>
    <cellStyle name="Normal 3 5 2 2 2 8 8" xfId="50406"/>
    <cellStyle name="Normal 3 5 2 2 2 8 9" xfId="50407"/>
    <cellStyle name="Normal 3 5 2 2 2 9" xfId="50408"/>
    <cellStyle name="Normal 3 5 2 2 2 9 10" xfId="50409"/>
    <cellStyle name="Normal 3 5 2 2 2 9 11" xfId="50410"/>
    <cellStyle name="Normal 3 5 2 2 2 9 12" xfId="50411"/>
    <cellStyle name="Normal 3 5 2 2 2 9 13" xfId="50412"/>
    <cellStyle name="Normal 3 5 2 2 2 9 14" xfId="50413"/>
    <cellStyle name="Normal 3 5 2 2 2 9 15" xfId="50414"/>
    <cellStyle name="Normal 3 5 2 2 2 9 16" xfId="50415"/>
    <cellStyle name="Normal 3 5 2 2 2 9 17" xfId="50416"/>
    <cellStyle name="Normal 3 5 2 2 2 9 18" xfId="50417"/>
    <cellStyle name="Normal 3 5 2 2 2 9 19" xfId="50418"/>
    <cellStyle name="Normal 3 5 2 2 2 9 2" xfId="50419"/>
    <cellStyle name="Normal 3 5 2 2 2 9 20" xfId="50420"/>
    <cellStyle name="Normal 3 5 2 2 2 9 21" xfId="50421"/>
    <cellStyle name="Normal 3 5 2 2 2 9 22" xfId="50422"/>
    <cellStyle name="Normal 3 5 2 2 2 9 3" xfId="50423"/>
    <cellStyle name="Normal 3 5 2 2 2 9 4" xfId="50424"/>
    <cellStyle name="Normal 3 5 2 2 2 9 5" xfId="50425"/>
    <cellStyle name="Normal 3 5 2 2 2 9 6" xfId="50426"/>
    <cellStyle name="Normal 3 5 2 2 2 9 7" xfId="50427"/>
    <cellStyle name="Normal 3 5 2 2 2 9 8" xfId="50428"/>
    <cellStyle name="Normal 3 5 2 2 2 9 9" xfId="50429"/>
    <cellStyle name="Normal 3 5 2 2 20" xfId="50430"/>
    <cellStyle name="Normal 3 5 2 2 21" xfId="50431"/>
    <cellStyle name="Normal 3 5 2 2 22" xfId="50432"/>
    <cellStyle name="Normal 3 5 2 2 23" xfId="50433"/>
    <cellStyle name="Normal 3 5 2 2 24" xfId="50434"/>
    <cellStyle name="Normal 3 5 2 2 25" xfId="50435"/>
    <cellStyle name="Normal 3 5 2 2 26" xfId="50436"/>
    <cellStyle name="Normal 3 5 2 2 27" xfId="50437"/>
    <cellStyle name="Normal 3 5 2 2 28" xfId="50438"/>
    <cellStyle name="Normal 3 5 2 2 29" xfId="50439"/>
    <cellStyle name="Normal 3 5 2 2 3" xfId="50440"/>
    <cellStyle name="Normal 3 5 2 2 30" xfId="50441"/>
    <cellStyle name="Normal 3 5 2 2 31" xfId="50442"/>
    <cellStyle name="Normal 3 5 2 2 32" xfId="50443"/>
    <cellStyle name="Normal 3 5 2 2 33" xfId="50444"/>
    <cellStyle name="Normal 3 5 2 2 34" xfId="50445"/>
    <cellStyle name="Normal 3 5 2 2 35" xfId="50446"/>
    <cellStyle name="Normal 3 5 2 2 36" xfId="50447"/>
    <cellStyle name="Normal 3 5 2 2 37" xfId="50448"/>
    <cellStyle name="Normal 3 5 2 2 38" xfId="50449"/>
    <cellStyle name="Normal 3 5 2 2 39" xfId="50450"/>
    <cellStyle name="Normal 3 5 2 2 4" xfId="50451"/>
    <cellStyle name="Normal 3 5 2 2 40" xfId="50452"/>
    <cellStyle name="Normal 3 5 2 2 5" xfId="50453"/>
    <cellStyle name="Normal 3 5 2 2 6" xfId="50454"/>
    <cellStyle name="Normal 3 5 2 2 7" xfId="50455"/>
    <cellStyle name="Normal 3 5 2 2 8" xfId="50456"/>
    <cellStyle name="Normal 3 5 2 2 9" xfId="50457"/>
    <cellStyle name="Normal 3 5 2 20" xfId="50458"/>
    <cellStyle name="Normal 3 5 2 20 10" xfId="50459"/>
    <cellStyle name="Normal 3 5 2 20 11" xfId="50460"/>
    <cellStyle name="Normal 3 5 2 20 12" xfId="50461"/>
    <cellStyle name="Normal 3 5 2 20 13" xfId="50462"/>
    <cellStyle name="Normal 3 5 2 20 14" xfId="50463"/>
    <cellStyle name="Normal 3 5 2 20 15" xfId="50464"/>
    <cellStyle name="Normal 3 5 2 20 16" xfId="50465"/>
    <cellStyle name="Normal 3 5 2 20 17" xfId="50466"/>
    <cellStyle name="Normal 3 5 2 20 18" xfId="50467"/>
    <cellStyle name="Normal 3 5 2 20 19" xfId="50468"/>
    <cellStyle name="Normal 3 5 2 20 2" xfId="50469"/>
    <cellStyle name="Normal 3 5 2 20 20" xfId="50470"/>
    <cellStyle name="Normal 3 5 2 20 21" xfId="50471"/>
    <cellStyle name="Normal 3 5 2 20 22" xfId="50472"/>
    <cellStyle name="Normal 3 5 2 20 3" xfId="50473"/>
    <cellStyle name="Normal 3 5 2 20 4" xfId="50474"/>
    <cellStyle name="Normal 3 5 2 20 5" xfId="50475"/>
    <cellStyle name="Normal 3 5 2 20 6" xfId="50476"/>
    <cellStyle name="Normal 3 5 2 20 7" xfId="50477"/>
    <cellStyle name="Normal 3 5 2 20 8" xfId="50478"/>
    <cellStyle name="Normal 3 5 2 20 9" xfId="50479"/>
    <cellStyle name="Normal 3 5 2 21" xfId="50480"/>
    <cellStyle name="Normal 3 5 2 21 10" xfId="50481"/>
    <cellStyle name="Normal 3 5 2 21 11" xfId="50482"/>
    <cellStyle name="Normal 3 5 2 21 12" xfId="50483"/>
    <cellStyle name="Normal 3 5 2 21 13" xfId="50484"/>
    <cellStyle name="Normal 3 5 2 21 14" xfId="50485"/>
    <cellStyle name="Normal 3 5 2 21 15" xfId="50486"/>
    <cellStyle name="Normal 3 5 2 21 16" xfId="50487"/>
    <cellStyle name="Normal 3 5 2 21 17" xfId="50488"/>
    <cellStyle name="Normal 3 5 2 21 18" xfId="50489"/>
    <cellStyle name="Normal 3 5 2 21 19" xfId="50490"/>
    <cellStyle name="Normal 3 5 2 21 2" xfId="50491"/>
    <cellStyle name="Normal 3 5 2 21 20" xfId="50492"/>
    <cellStyle name="Normal 3 5 2 21 21" xfId="50493"/>
    <cellStyle name="Normal 3 5 2 21 22" xfId="50494"/>
    <cellStyle name="Normal 3 5 2 21 3" xfId="50495"/>
    <cellStyle name="Normal 3 5 2 21 4" xfId="50496"/>
    <cellStyle name="Normal 3 5 2 21 5" xfId="50497"/>
    <cellStyle name="Normal 3 5 2 21 6" xfId="50498"/>
    <cellStyle name="Normal 3 5 2 21 7" xfId="50499"/>
    <cellStyle name="Normal 3 5 2 21 8" xfId="50500"/>
    <cellStyle name="Normal 3 5 2 21 9" xfId="50501"/>
    <cellStyle name="Normal 3 5 2 22" xfId="50502"/>
    <cellStyle name="Normal 3 5 2 22 10" xfId="50503"/>
    <cellStyle name="Normal 3 5 2 22 11" xfId="50504"/>
    <cellStyle name="Normal 3 5 2 22 12" xfId="50505"/>
    <cellStyle name="Normal 3 5 2 22 13" xfId="50506"/>
    <cellStyle name="Normal 3 5 2 22 14" xfId="50507"/>
    <cellStyle name="Normal 3 5 2 22 15" xfId="50508"/>
    <cellStyle name="Normal 3 5 2 22 16" xfId="50509"/>
    <cellStyle name="Normal 3 5 2 22 17" xfId="50510"/>
    <cellStyle name="Normal 3 5 2 22 18" xfId="50511"/>
    <cellStyle name="Normal 3 5 2 22 19" xfId="50512"/>
    <cellStyle name="Normal 3 5 2 22 2" xfId="50513"/>
    <cellStyle name="Normal 3 5 2 22 20" xfId="50514"/>
    <cellStyle name="Normal 3 5 2 22 21" xfId="50515"/>
    <cellStyle name="Normal 3 5 2 22 22" xfId="50516"/>
    <cellStyle name="Normal 3 5 2 22 3" xfId="50517"/>
    <cellStyle name="Normal 3 5 2 22 4" xfId="50518"/>
    <cellStyle name="Normal 3 5 2 22 5" xfId="50519"/>
    <cellStyle name="Normal 3 5 2 22 6" xfId="50520"/>
    <cellStyle name="Normal 3 5 2 22 7" xfId="50521"/>
    <cellStyle name="Normal 3 5 2 22 8" xfId="50522"/>
    <cellStyle name="Normal 3 5 2 22 9" xfId="50523"/>
    <cellStyle name="Normal 3 5 2 23" xfId="50524"/>
    <cellStyle name="Normal 3 5 2 23 10" xfId="50525"/>
    <cellStyle name="Normal 3 5 2 23 11" xfId="50526"/>
    <cellStyle name="Normal 3 5 2 23 12" xfId="50527"/>
    <cellStyle name="Normal 3 5 2 23 13" xfId="50528"/>
    <cellStyle name="Normal 3 5 2 23 14" xfId="50529"/>
    <cellStyle name="Normal 3 5 2 23 15" xfId="50530"/>
    <cellStyle name="Normal 3 5 2 23 16" xfId="50531"/>
    <cellStyle name="Normal 3 5 2 23 17" xfId="50532"/>
    <cellStyle name="Normal 3 5 2 23 18" xfId="50533"/>
    <cellStyle name="Normal 3 5 2 23 19" xfId="50534"/>
    <cellStyle name="Normal 3 5 2 23 2" xfId="50535"/>
    <cellStyle name="Normal 3 5 2 23 20" xfId="50536"/>
    <cellStyle name="Normal 3 5 2 23 21" xfId="50537"/>
    <cellStyle name="Normal 3 5 2 23 22" xfId="50538"/>
    <cellStyle name="Normal 3 5 2 23 3" xfId="50539"/>
    <cellStyle name="Normal 3 5 2 23 4" xfId="50540"/>
    <cellStyle name="Normal 3 5 2 23 5" xfId="50541"/>
    <cellStyle name="Normal 3 5 2 23 6" xfId="50542"/>
    <cellStyle name="Normal 3 5 2 23 7" xfId="50543"/>
    <cellStyle name="Normal 3 5 2 23 8" xfId="50544"/>
    <cellStyle name="Normal 3 5 2 23 9" xfId="50545"/>
    <cellStyle name="Normal 3 5 2 24" xfId="50546"/>
    <cellStyle name="Normal 3 5 2 24 10" xfId="50547"/>
    <cellStyle name="Normal 3 5 2 24 11" xfId="50548"/>
    <cellStyle name="Normal 3 5 2 24 12" xfId="50549"/>
    <cellStyle name="Normal 3 5 2 24 13" xfId="50550"/>
    <cellStyle name="Normal 3 5 2 24 14" xfId="50551"/>
    <cellStyle name="Normal 3 5 2 24 15" xfId="50552"/>
    <cellStyle name="Normal 3 5 2 24 16" xfId="50553"/>
    <cellStyle name="Normal 3 5 2 24 17" xfId="50554"/>
    <cellStyle name="Normal 3 5 2 24 18" xfId="50555"/>
    <cellStyle name="Normal 3 5 2 24 19" xfId="50556"/>
    <cellStyle name="Normal 3 5 2 24 2" xfId="50557"/>
    <cellStyle name="Normal 3 5 2 24 20" xfId="50558"/>
    <cellStyle name="Normal 3 5 2 24 21" xfId="50559"/>
    <cellStyle name="Normal 3 5 2 24 22" xfId="50560"/>
    <cellStyle name="Normal 3 5 2 24 3" xfId="50561"/>
    <cellStyle name="Normal 3 5 2 24 4" xfId="50562"/>
    <cellStyle name="Normal 3 5 2 24 5" xfId="50563"/>
    <cellStyle name="Normal 3 5 2 24 6" xfId="50564"/>
    <cellStyle name="Normal 3 5 2 24 7" xfId="50565"/>
    <cellStyle name="Normal 3 5 2 24 8" xfId="50566"/>
    <cellStyle name="Normal 3 5 2 24 9" xfId="50567"/>
    <cellStyle name="Normal 3 5 2 25" xfId="50568"/>
    <cellStyle name="Normal 3 5 2 26" xfId="50569"/>
    <cellStyle name="Normal 3 5 2 27" xfId="50570"/>
    <cellStyle name="Normal 3 5 2 28" xfId="50571"/>
    <cellStyle name="Normal 3 5 2 29" xfId="50572"/>
    <cellStyle name="Normal 3 5 2 3" xfId="50573"/>
    <cellStyle name="Normal 3 5 2 3 10" xfId="50574"/>
    <cellStyle name="Normal 3 5 2 3 11" xfId="50575"/>
    <cellStyle name="Normal 3 5 2 3 12" xfId="50576"/>
    <cellStyle name="Normal 3 5 2 3 13" xfId="50577"/>
    <cellStyle name="Normal 3 5 2 3 14" xfId="50578"/>
    <cellStyle name="Normal 3 5 2 3 15" xfId="50579"/>
    <cellStyle name="Normal 3 5 2 3 16" xfId="50580"/>
    <cellStyle name="Normal 3 5 2 3 17" xfId="50581"/>
    <cellStyle name="Normal 3 5 2 3 18" xfId="50582"/>
    <cellStyle name="Normal 3 5 2 3 19" xfId="50583"/>
    <cellStyle name="Normal 3 5 2 3 2" xfId="50584"/>
    <cellStyle name="Normal 3 5 2 3 20" xfId="50585"/>
    <cellStyle name="Normal 3 5 2 3 21" xfId="50586"/>
    <cellStyle name="Normal 3 5 2 3 22" xfId="50587"/>
    <cellStyle name="Normal 3 5 2 3 3" xfId="50588"/>
    <cellStyle name="Normal 3 5 2 3 4" xfId="50589"/>
    <cellStyle name="Normal 3 5 2 3 5" xfId="50590"/>
    <cellStyle name="Normal 3 5 2 3 6" xfId="50591"/>
    <cellStyle name="Normal 3 5 2 3 7" xfId="50592"/>
    <cellStyle name="Normal 3 5 2 3 8" xfId="50593"/>
    <cellStyle name="Normal 3 5 2 3 9" xfId="50594"/>
    <cellStyle name="Normal 3 5 2 30" xfId="50595"/>
    <cellStyle name="Normal 3 5 2 31" xfId="50596"/>
    <cellStyle name="Normal 3 5 2 32" xfId="50597"/>
    <cellStyle name="Normal 3 5 2 33" xfId="50598"/>
    <cellStyle name="Normal 3 5 2 34" xfId="50599"/>
    <cellStyle name="Normal 3 5 2 35" xfId="50600"/>
    <cellStyle name="Normal 3 5 2 36" xfId="50601"/>
    <cellStyle name="Normal 3 5 2 37" xfId="50602"/>
    <cellStyle name="Normal 3 5 2 38" xfId="50603"/>
    <cellStyle name="Normal 3 5 2 39" xfId="50604"/>
    <cellStyle name="Normal 3 5 2 4" xfId="50605"/>
    <cellStyle name="Normal 3 5 2 4 10" xfId="50606"/>
    <cellStyle name="Normal 3 5 2 4 11" xfId="50607"/>
    <cellStyle name="Normal 3 5 2 4 12" xfId="50608"/>
    <cellStyle name="Normal 3 5 2 4 13" xfId="50609"/>
    <cellStyle name="Normal 3 5 2 4 14" xfId="50610"/>
    <cellStyle name="Normal 3 5 2 4 15" xfId="50611"/>
    <cellStyle name="Normal 3 5 2 4 16" xfId="50612"/>
    <cellStyle name="Normal 3 5 2 4 17" xfId="50613"/>
    <cellStyle name="Normal 3 5 2 4 18" xfId="50614"/>
    <cellStyle name="Normal 3 5 2 4 19" xfId="50615"/>
    <cellStyle name="Normal 3 5 2 4 2" xfId="50616"/>
    <cellStyle name="Normal 3 5 2 4 20" xfId="50617"/>
    <cellStyle name="Normal 3 5 2 4 21" xfId="50618"/>
    <cellStyle name="Normal 3 5 2 4 22" xfId="50619"/>
    <cellStyle name="Normal 3 5 2 4 3" xfId="50620"/>
    <cellStyle name="Normal 3 5 2 4 4" xfId="50621"/>
    <cellStyle name="Normal 3 5 2 4 5" xfId="50622"/>
    <cellStyle name="Normal 3 5 2 4 6" xfId="50623"/>
    <cellStyle name="Normal 3 5 2 4 7" xfId="50624"/>
    <cellStyle name="Normal 3 5 2 4 8" xfId="50625"/>
    <cellStyle name="Normal 3 5 2 4 9" xfId="50626"/>
    <cellStyle name="Normal 3 5 2 40" xfId="50627"/>
    <cellStyle name="Normal 3 5 2 41" xfId="50628"/>
    <cellStyle name="Normal 3 5 2 42" xfId="50629"/>
    <cellStyle name="Normal 3 5 2 43" xfId="50630"/>
    <cellStyle name="Normal 3 5 2 44" xfId="50631"/>
    <cellStyle name="Normal 3 5 2 45" xfId="50632"/>
    <cellStyle name="Normal 3 5 2 5" xfId="50633"/>
    <cellStyle name="Normal 3 5 2 5 10" xfId="50634"/>
    <cellStyle name="Normal 3 5 2 5 11" xfId="50635"/>
    <cellStyle name="Normal 3 5 2 5 12" xfId="50636"/>
    <cellStyle name="Normal 3 5 2 5 13" xfId="50637"/>
    <cellStyle name="Normal 3 5 2 5 14" xfId="50638"/>
    <cellStyle name="Normal 3 5 2 5 15" xfId="50639"/>
    <cellStyle name="Normal 3 5 2 5 16" xfId="50640"/>
    <cellStyle name="Normal 3 5 2 5 17" xfId="50641"/>
    <cellStyle name="Normal 3 5 2 5 18" xfId="50642"/>
    <cellStyle name="Normal 3 5 2 5 19" xfId="50643"/>
    <cellStyle name="Normal 3 5 2 5 2" xfId="50644"/>
    <cellStyle name="Normal 3 5 2 5 20" xfId="50645"/>
    <cellStyle name="Normal 3 5 2 5 21" xfId="50646"/>
    <cellStyle name="Normal 3 5 2 5 22" xfId="50647"/>
    <cellStyle name="Normal 3 5 2 5 3" xfId="50648"/>
    <cellStyle name="Normal 3 5 2 5 4" xfId="50649"/>
    <cellStyle name="Normal 3 5 2 5 5" xfId="50650"/>
    <cellStyle name="Normal 3 5 2 5 6" xfId="50651"/>
    <cellStyle name="Normal 3 5 2 5 7" xfId="50652"/>
    <cellStyle name="Normal 3 5 2 5 8" xfId="50653"/>
    <cellStyle name="Normal 3 5 2 5 9" xfId="50654"/>
    <cellStyle name="Normal 3 5 2 6" xfId="50655"/>
    <cellStyle name="Normal 3 5 2 6 10" xfId="50656"/>
    <cellStyle name="Normal 3 5 2 6 11" xfId="50657"/>
    <cellStyle name="Normal 3 5 2 6 12" xfId="50658"/>
    <cellStyle name="Normal 3 5 2 6 13" xfId="50659"/>
    <cellStyle name="Normal 3 5 2 6 14" xfId="50660"/>
    <cellStyle name="Normal 3 5 2 6 15" xfId="50661"/>
    <cellStyle name="Normal 3 5 2 6 16" xfId="50662"/>
    <cellStyle name="Normal 3 5 2 6 17" xfId="50663"/>
    <cellStyle name="Normal 3 5 2 6 18" xfId="50664"/>
    <cellStyle name="Normal 3 5 2 6 19" xfId="50665"/>
    <cellStyle name="Normal 3 5 2 6 2" xfId="50666"/>
    <cellStyle name="Normal 3 5 2 6 20" xfId="50667"/>
    <cellStyle name="Normal 3 5 2 6 21" xfId="50668"/>
    <cellStyle name="Normal 3 5 2 6 22" xfId="50669"/>
    <cellStyle name="Normal 3 5 2 6 3" xfId="50670"/>
    <cellStyle name="Normal 3 5 2 6 4" xfId="50671"/>
    <cellStyle name="Normal 3 5 2 6 5" xfId="50672"/>
    <cellStyle name="Normal 3 5 2 6 6" xfId="50673"/>
    <cellStyle name="Normal 3 5 2 6 7" xfId="50674"/>
    <cellStyle name="Normal 3 5 2 6 8" xfId="50675"/>
    <cellStyle name="Normal 3 5 2 6 9" xfId="50676"/>
    <cellStyle name="Normal 3 5 2 7" xfId="50677"/>
    <cellStyle name="Normal 3 5 2 7 10" xfId="50678"/>
    <cellStyle name="Normal 3 5 2 7 11" xfId="50679"/>
    <cellStyle name="Normal 3 5 2 7 12" xfId="50680"/>
    <cellStyle name="Normal 3 5 2 7 13" xfId="50681"/>
    <cellStyle name="Normal 3 5 2 7 14" xfId="50682"/>
    <cellStyle name="Normal 3 5 2 7 15" xfId="50683"/>
    <cellStyle name="Normal 3 5 2 7 16" xfId="50684"/>
    <cellStyle name="Normal 3 5 2 7 17" xfId="50685"/>
    <cellStyle name="Normal 3 5 2 7 18" xfId="50686"/>
    <cellStyle name="Normal 3 5 2 7 19" xfId="50687"/>
    <cellStyle name="Normal 3 5 2 7 2" xfId="50688"/>
    <cellStyle name="Normal 3 5 2 7 20" xfId="50689"/>
    <cellStyle name="Normal 3 5 2 7 21" xfId="50690"/>
    <cellStyle name="Normal 3 5 2 7 22" xfId="50691"/>
    <cellStyle name="Normal 3 5 2 7 3" xfId="50692"/>
    <cellStyle name="Normal 3 5 2 7 4" xfId="50693"/>
    <cellStyle name="Normal 3 5 2 7 5" xfId="50694"/>
    <cellStyle name="Normal 3 5 2 7 6" xfId="50695"/>
    <cellStyle name="Normal 3 5 2 7 7" xfId="50696"/>
    <cellStyle name="Normal 3 5 2 7 8" xfId="50697"/>
    <cellStyle name="Normal 3 5 2 7 9" xfId="50698"/>
    <cellStyle name="Normal 3 5 2 8" xfId="50699"/>
    <cellStyle name="Normal 3 5 2 8 10" xfId="50700"/>
    <cellStyle name="Normal 3 5 2 8 11" xfId="50701"/>
    <cellStyle name="Normal 3 5 2 8 12" xfId="50702"/>
    <cellStyle name="Normal 3 5 2 8 13" xfId="50703"/>
    <cellStyle name="Normal 3 5 2 8 14" xfId="50704"/>
    <cellStyle name="Normal 3 5 2 8 15" xfId="50705"/>
    <cellStyle name="Normal 3 5 2 8 16" xfId="50706"/>
    <cellStyle name="Normal 3 5 2 8 17" xfId="50707"/>
    <cellStyle name="Normal 3 5 2 8 18" xfId="50708"/>
    <cellStyle name="Normal 3 5 2 8 19" xfId="50709"/>
    <cellStyle name="Normal 3 5 2 8 2" xfId="50710"/>
    <cellStyle name="Normal 3 5 2 8 20" xfId="50711"/>
    <cellStyle name="Normal 3 5 2 8 21" xfId="50712"/>
    <cellStyle name="Normal 3 5 2 8 22" xfId="50713"/>
    <cellStyle name="Normal 3 5 2 8 3" xfId="50714"/>
    <cellStyle name="Normal 3 5 2 8 4" xfId="50715"/>
    <cellStyle name="Normal 3 5 2 8 5" xfId="50716"/>
    <cellStyle name="Normal 3 5 2 8 6" xfId="50717"/>
    <cellStyle name="Normal 3 5 2 8 7" xfId="50718"/>
    <cellStyle name="Normal 3 5 2 8 8" xfId="50719"/>
    <cellStyle name="Normal 3 5 2 8 9" xfId="50720"/>
    <cellStyle name="Normal 3 5 2 9" xfId="50721"/>
    <cellStyle name="Normal 3 5 2 9 10" xfId="50722"/>
    <cellStyle name="Normal 3 5 2 9 11" xfId="50723"/>
    <cellStyle name="Normal 3 5 2 9 12" xfId="50724"/>
    <cellStyle name="Normal 3 5 2 9 13" xfId="50725"/>
    <cellStyle name="Normal 3 5 2 9 14" xfId="50726"/>
    <cellStyle name="Normal 3 5 2 9 15" xfId="50727"/>
    <cellStyle name="Normal 3 5 2 9 16" xfId="50728"/>
    <cellStyle name="Normal 3 5 2 9 17" xfId="50729"/>
    <cellStyle name="Normal 3 5 2 9 18" xfId="50730"/>
    <cellStyle name="Normal 3 5 2 9 19" xfId="50731"/>
    <cellStyle name="Normal 3 5 2 9 2" xfId="50732"/>
    <cellStyle name="Normal 3 5 2 9 20" xfId="50733"/>
    <cellStyle name="Normal 3 5 2 9 21" xfId="50734"/>
    <cellStyle name="Normal 3 5 2 9 22" xfId="50735"/>
    <cellStyle name="Normal 3 5 2 9 3" xfId="50736"/>
    <cellStyle name="Normal 3 5 2 9 4" xfId="50737"/>
    <cellStyle name="Normal 3 5 2 9 5" xfId="50738"/>
    <cellStyle name="Normal 3 5 2 9 6" xfId="50739"/>
    <cellStyle name="Normal 3 5 2 9 7" xfId="50740"/>
    <cellStyle name="Normal 3 5 2 9 8" xfId="50741"/>
    <cellStyle name="Normal 3 5 2 9 9" xfId="50742"/>
    <cellStyle name="Normal 3 5 20" xfId="50743"/>
    <cellStyle name="Normal 3 5 21" xfId="50744"/>
    <cellStyle name="Normal 3 5 22" xfId="50745"/>
    <cellStyle name="Normal 3 5 23" xfId="50746"/>
    <cellStyle name="Normal 3 5 24" xfId="50747"/>
    <cellStyle name="Normal 3 5 25" xfId="50748"/>
    <cellStyle name="Normal 3 5 26" xfId="50749"/>
    <cellStyle name="Normal 3 5 27" xfId="50750"/>
    <cellStyle name="Normal 3 5 28" xfId="50751"/>
    <cellStyle name="Normal 3 5 29" xfId="50752"/>
    <cellStyle name="Normal 3 5 3" xfId="50753"/>
    <cellStyle name="Normal 3 5 3 10" xfId="50754"/>
    <cellStyle name="Normal 3 5 3 10 10" xfId="50755"/>
    <cellStyle name="Normal 3 5 3 10 11" xfId="50756"/>
    <cellStyle name="Normal 3 5 3 10 12" xfId="50757"/>
    <cellStyle name="Normal 3 5 3 10 13" xfId="50758"/>
    <cellStyle name="Normal 3 5 3 10 14" xfId="50759"/>
    <cellStyle name="Normal 3 5 3 10 15" xfId="50760"/>
    <cellStyle name="Normal 3 5 3 10 16" xfId="50761"/>
    <cellStyle name="Normal 3 5 3 10 17" xfId="50762"/>
    <cellStyle name="Normal 3 5 3 10 18" xfId="50763"/>
    <cellStyle name="Normal 3 5 3 10 19" xfId="50764"/>
    <cellStyle name="Normal 3 5 3 10 2" xfId="50765"/>
    <cellStyle name="Normal 3 5 3 10 20" xfId="50766"/>
    <cellStyle name="Normal 3 5 3 10 21" xfId="50767"/>
    <cellStyle name="Normal 3 5 3 10 22" xfId="50768"/>
    <cellStyle name="Normal 3 5 3 10 3" xfId="50769"/>
    <cellStyle name="Normal 3 5 3 10 4" xfId="50770"/>
    <cellStyle name="Normal 3 5 3 10 5" xfId="50771"/>
    <cellStyle name="Normal 3 5 3 10 6" xfId="50772"/>
    <cellStyle name="Normal 3 5 3 10 7" xfId="50773"/>
    <cellStyle name="Normal 3 5 3 10 8" xfId="50774"/>
    <cellStyle name="Normal 3 5 3 10 9" xfId="50775"/>
    <cellStyle name="Normal 3 5 3 11" xfId="50776"/>
    <cellStyle name="Normal 3 5 3 11 10" xfId="50777"/>
    <cellStyle name="Normal 3 5 3 11 11" xfId="50778"/>
    <cellStyle name="Normal 3 5 3 11 12" xfId="50779"/>
    <cellStyle name="Normal 3 5 3 11 13" xfId="50780"/>
    <cellStyle name="Normal 3 5 3 11 14" xfId="50781"/>
    <cellStyle name="Normal 3 5 3 11 15" xfId="50782"/>
    <cellStyle name="Normal 3 5 3 11 16" xfId="50783"/>
    <cellStyle name="Normal 3 5 3 11 17" xfId="50784"/>
    <cellStyle name="Normal 3 5 3 11 18" xfId="50785"/>
    <cellStyle name="Normal 3 5 3 11 19" xfId="50786"/>
    <cellStyle name="Normal 3 5 3 11 2" xfId="50787"/>
    <cellStyle name="Normal 3 5 3 11 20" xfId="50788"/>
    <cellStyle name="Normal 3 5 3 11 21" xfId="50789"/>
    <cellStyle name="Normal 3 5 3 11 22" xfId="50790"/>
    <cellStyle name="Normal 3 5 3 11 3" xfId="50791"/>
    <cellStyle name="Normal 3 5 3 11 4" xfId="50792"/>
    <cellStyle name="Normal 3 5 3 11 5" xfId="50793"/>
    <cellStyle name="Normal 3 5 3 11 6" xfId="50794"/>
    <cellStyle name="Normal 3 5 3 11 7" xfId="50795"/>
    <cellStyle name="Normal 3 5 3 11 8" xfId="50796"/>
    <cellStyle name="Normal 3 5 3 11 9" xfId="50797"/>
    <cellStyle name="Normal 3 5 3 12" xfId="50798"/>
    <cellStyle name="Normal 3 5 3 12 10" xfId="50799"/>
    <cellStyle name="Normal 3 5 3 12 11" xfId="50800"/>
    <cellStyle name="Normal 3 5 3 12 12" xfId="50801"/>
    <cellStyle name="Normal 3 5 3 12 13" xfId="50802"/>
    <cellStyle name="Normal 3 5 3 12 14" xfId="50803"/>
    <cellStyle name="Normal 3 5 3 12 15" xfId="50804"/>
    <cellStyle name="Normal 3 5 3 12 16" xfId="50805"/>
    <cellStyle name="Normal 3 5 3 12 17" xfId="50806"/>
    <cellStyle name="Normal 3 5 3 12 18" xfId="50807"/>
    <cellStyle name="Normal 3 5 3 12 19" xfId="50808"/>
    <cellStyle name="Normal 3 5 3 12 2" xfId="50809"/>
    <cellStyle name="Normal 3 5 3 12 20" xfId="50810"/>
    <cellStyle name="Normal 3 5 3 12 21" xfId="50811"/>
    <cellStyle name="Normal 3 5 3 12 22" xfId="50812"/>
    <cellStyle name="Normal 3 5 3 12 3" xfId="50813"/>
    <cellStyle name="Normal 3 5 3 12 4" xfId="50814"/>
    <cellStyle name="Normal 3 5 3 12 5" xfId="50815"/>
    <cellStyle name="Normal 3 5 3 12 6" xfId="50816"/>
    <cellStyle name="Normal 3 5 3 12 7" xfId="50817"/>
    <cellStyle name="Normal 3 5 3 12 8" xfId="50818"/>
    <cellStyle name="Normal 3 5 3 12 9" xfId="50819"/>
    <cellStyle name="Normal 3 5 3 13" xfId="50820"/>
    <cellStyle name="Normal 3 5 3 13 10" xfId="50821"/>
    <cellStyle name="Normal 3 5 3 13 11" xfId="50822"/>
    <cellStyle name="Normal 3 5 3 13 12" xfId="50823"/>
    <cellStyle name="Normal 3 5 3 13 13" xfId="50824"/>
    <cellStyle name="Normal 3 5 3 13 14" xfId="50825"/>
    <cellStyle name="Normal 3 5 3 13 15" xfId="50826"/>
    <cellStyle name="Normal 3 5 3 13 16" xfId="50827"/>
    <cellStyle name="Normal 3 5 3 13 17" xfId="50828"/>
    <cellStyle name="Normal 3 5 3 13 18" xfId="50829"/>
    <cellStyle name="Normal 3 5 3 13 19" xfId="50830"/>
    <cellStyle name="Normal 3 5 3 13 2" xfId="50831"/>
    <cellStyle name="Normal 3 5 3 13 20" xfId="50832"/>
    <cellStyle name="Normal 3 5 3 13 21" xfId="50833"/>
    <cellStyle name="Normal 3 5 3 13 22" xfId="50834"/>
    <cellStyle name="Normal 3 5 3 13 3" xfId="50835"/>
    <cellStyle name="Normal 3 5 3 13 4" xfId="50836"/>
    <cellStyle name="Normal 3 5 3 13 5" xfId="50837"/>
    <cellStyle name="Normal 3 5 3 13 6" xfId="50838"/>
    <cellStyle name="Normal 3 5 3 13 7" xfId="50839"/>
    <cellStyle name="Normal 3 5 3 13 8" xfId="50840"/>
    <cellStyle name="Normal 3 5 3 13 9" xfId="50841"/>
    <cellStyle name="Normal 3 5 3 14" xfId="50842"/>
    <cellStyle name="Normal 3 5 3 14 10" xfId="50843"/>
    <cellStyle name="Normal 3 5 3 14 11" xfId="50844"/>
    <cellStyle name="Normal 3 5 3 14 12" xfId="50845"/>
    <cellStyle name="Normal 3 5 3 14 13" xfId="50846"/>
    <cellStyle name="Normal 3 5 3 14 14" xfId="50847"/>
    <cellStyle name="Normal 3 5 3 14 15" xfId="50848"/>
    <cellStyle name="Normal 3 5 3 14 16" xfId="50849"/>
    <cellStyle name="Normal 3 5 3 14 17" xfId="50850"/>
    <cellStyle name="Normal 3 5 3 14 18" xfId="50851"/>
    <cellStyle name="Normal 3 5 3 14 19" xfId="50852"/>
    <cellStyle name="Normal 3 5 3 14 2" xfId="50853"/>
    <cellStyle name="Normal 3 5 3 14 20" xfId="50854"/>
    <cellStyle name="Normal 3 5 3 14 21" xfId="50855"/>
    <cellStyle name="Normal 3 5 3 14 22" xfId="50856"/>
    <cellStyle name="Normal 3 5 3 14 3" xfId="50857"/>
    <cellStyle name="Normal 3 5 3 14 4" xfId="50858"/>
    <cellStyle name="Normal 3 5 3 14 5" xfId="50859"/>
    <cellStyle name="Normal 3 5 3 14 6" xfId="50860"/>
    <cellStyle name="Normal 3 5 3 14 7" xfId="50861"/>
    <cellStyle name="Normal 3 5 3 14 8" xfId="50862"/>
    <cellStyle name="Normal 3 5 3 14 9" xfId="50863"/>
    <cellStyle name="Normal 3 5 3 15" xfId="50864"/>
    <cellStyle name="Normal 3 5 3 15 10" xfId="50865"/>
    <cellStyle name="Normal 3 5 3 15 11" xfId="50866"/>
    <cellStyle name="Normal 3 5 3 15 12" xfId="50867"/>
    <cellStyle name="Normal 3 5 3 15 13" xfId="50868"/>
    <cellStyle name="Normal 3 5 3 15 14" xfId="50869"/>
    <cellStyle name="Normal 3 5 3 15 15" xfId="50870"/>
    <cellStyle name="Normal 3 5 3 15 16" xfId="50871"/>
    <cellStyle name="Normal 3 5 3 15 17" xfId="50872"/>
    <cellStyle name="Normal 3 5 3 15 18" xfId="50873"/>
    <cellStyle name="Normal 3 5 3 15 19" xfId="50874"/>
    <cellStyle name="Normal 3 5 3 15 2" xfId="50875"/>
    <cellStyle name="Normal 3 5 3 15 20" xfId="50876"/>
    <cellStyle name="Normal 3 5 3 15 21" xfId="50877"/>
    <cellStyle name="Normal 3 5 3 15 22" xfId="50878"/>
    <cellStyle name="Normal 3 5 3 15 3" xfId="50879"/>
    <cellStyle name="Normal 3 5 3 15 4" xfId="50880"/>
    <cellStyle name="Normal 3 5 3 15 5" xfId="50881"/>
    <cellStyle name="Normal 3 5 3 15 6" xfId="50882"/>
    <cellStyle name="Normal 3 5 3 15 7" xfId="50883"/>
    <cellStyle name="Normal 3 5 3 15 8" xfId="50884"/>
    <cellStyle name="Normal 3 5 3 15 9" xfId="50885"/>
    <cellStyle name="Normal 3 5 3 16" xfId="50886"/>
    <cellStyle name="Normal 3 5 3 16 10" xfId="50887"/>
    <cellStyle name="Normal 3 5 3 16 11" xfId="50888"/>
    <cellStyle name="Normal 3 5 3 16 12" xfId="50889"/>
    <cellStyle name="Normal 3 5 3 16 13" xfId="50890"/>
    <cellStyle name="Normal 3 5 3 16 14" xfId="50891"/>
    <cellStyle name="Normal 3 5 3 16 15" xfId="50892"/>
    <cellStyle name="Normal 3 5 3 16 16" xfId="50893"/>
    <cellStyle name="Normal 3 5 3 16 17" xfId="50894"/>
    <cellStyle name="Normal 3 5 3 16 18" xfId="50895"/>
    <cellStyle name="Normal 3 5 3 16 19" xfId="50896"/>
    <cellStyle name="Normal 3 5 3 16 2" xfId="50897"/>
    <cellStyle name="Normal 3 5 3 16 20" xfId="50898"/>
    <cellStyle name="Normal 3 5 3 16 21" xfId="50899"/>
    <cellStyle name="Normal 3 5 3 16 22" xfId="50900"/>
    <cellStyle name="Normal 3 5 3 16 3" xfId="50901"/>
    <cellStyle name="Normal 3 5 3 16 4" xfId="50902"/>
    <cellStyle name="Normal 3 5 3 16 5" xfId="50903"/>
    <cellStyle name="Normal 3 5 3 16 6" xfId="50904"/>
    <cellStyle name="Normal 3 5 3 16 7" xfId="50905"/>
    <cellStyle name="Normal 3 5 3 16 8" xfId="50906"/>
    <cellStyle name="Normal 3 5 3 16 9" xfId="50907"/>
    <cellStyle name="Normal 3 5 3 17" xfId="50908"/>
    <cellStyle name="Normal 3 5 3 17 10" xfId="50909"/>
    <cellStyle name="Normal 3 5 3 17 11" xfId="50910"/>
    <cellStyle name="Normal 3 5 3 17 12" xfId="50911"/>
    <cellStyle name="Normal 3 5 3 17 13" xfId="50912"/>
    <cellStyle name="Normal 3 5 3 17 14" xfId="50913"/>
    <cellStyle name="Normal 3 5 3 17 15" xfId="50914"/>
    <cellStyle name="Normal 3 5 3 17 16" xfId="50915"/>
    <cellStyle name="Normal 3 5 3 17 17" xfId="50916"/>
    <cellStyle name="Normal 3 5 3 17 18" xfId="50917"/>
    <cellStyle name="Normal 3 5 3 17 19" xfId="50918"/>
    <cellStyle name="Normal 3 5 3 17 2" xfId="50919"/>
    <cellStyle name="Normal 3 5 3 17 20" xfId="50920"/>
    <cellStyle name="Normal 3 5 3 17 21" xfId="50921"/>
    <cellStyle name="Normal 3 5 3 17 22" xfId="50922"/>
    <cellStyle name="Normal 3 5 3 17 3" xfId="50923"/>
    <cellStyle name="Normal 3 5 3 17 4" xfId="50924"/>
    <cellStyle name="Normal 3 5 3 17 5" xfId="50925"/>
    <cellStyle name="Normal 3 5 3 17 6" xfId="50926"/>
    <cellStyle name="Normal 3 5 3 17 7" xfId="50927"/>
    <cellStyle name="Normal 3 5 3 17 8" xfId="50928"/>
    <cellStyle name="Normal 3 5 3 17 9" xfId="50929"/>
    <cellStyle name="Normal 3 5 3 18" xfId="50930"/>
    <cellStyle name="Normal 3 5 3 18 10" xfId="50931"/>
    <cellStyle name="Normal 3 5 3 18 11" xfId="50932"/>
    <cellStyle name="Normal 3 5 3 18 12" xfId="50933"/>
    <cellStyle name="Normal 3 5 3 18 13" xfId="50934"/>
    <cellStyle name="Normal 3 5 3 18 14" xfId="50935"/>
    <cellStyle name="Normal 3 5 3 18 15" xfId="50936"/>
    <cellStyle name="Normal 3 5 3 18 16" xfId="50937"/>
    <cellStyle name="Normal 3 5 3 18 17" xfId="50938"/>
    <cellStyle name="Normal 3 5 3 18 18" xfId="50939"/>
    <cellStyle name="Normal 3 5 3 18 19" xfId="50940"/>
    <cellStyle name="Normal 3 5 3 18 2" xfId="50941"/>
    <cellStyle name="Normal 3 5 3 18 20" xfId="50942"/>
    <cellStyle name="Normal 3 5 3 18 21" xfId="50943"/>
    <cellStyle name="Normal 3 5 3 18 22" xfId="50944"/>
    <cellStyle name="Normal 3 5 3 18 3" xfId="50945"/>
    <cellStyle name="Normal 3 5 3 18 4" xfId="50946"/>
    <cellStyle name="Normal 3 5 3 18 5" xfId="50947"/>
    <cellStyle name="Normal 3 5 3 18 6" xfId="50948"/>
    <cellStyle name="Normal 3 5 3 18 7" xfId="50949"/>
    <cellStyle name="Normal 3 5 3 18 8" xfId="50950"/>
    <cellStyle name="Normal 3 5 3 18 9" xfId="50951"/>
    <cellStyle name="Normal 3 5 3 19" xfId="50952"/>
    <cellStyle name="Normal 3 5 3 19 10" xfId="50953"/>
    <cellStyle name="Normal 3 5 3 19 11" xfId="50954"/>
    <cellStyle name="Normal 3 5 3 19 12" xfId="50955"/>
    <cellStyle name="Normal 3 5 3 19 13" xfId="50956"/>
    <cellStyle name="Normal 3 5 3 19 14" xfId="50957"/>
    <cellStyle name="Normal 3 5 3 19 15" xfId="50958"/>
    <cellStyle name="Normal 3 5 3 19 16" xfId="50959"/>
    <cellStyle name="Normal 3 5 3 19 17" xfId="50960"/>
    <cellStyle name="Normal 3 5 3 19 18" xfId="50961"/>
    <cellStyle name="Normal 3 5 3 19 19" xfId="50962"/>
    <cellStyle name="Normal 3 5 3 19 2" xfId="50963"/>
    <cellStyle name="Normal 3 5 3 19 20" xfId="50964"/>
    <cellStyle name="Normal 3 5 3 19 21" xfId="50965"/>
    <cellStyle name="Normal 3 5 3 19 22" xfId="50966"/>
    <cellStyle name="Normal 3 5 3 19 3" xfId="50967"/>
    <cellStyle name="Normal 3 5 3 19 4" xfId="50968"/>
    <cellStyle name="Normal 3 5 3 19 5" xfId="50969"/>
    <cellStyle name="Normal 3 5 3 19 6" xfId="50970"/>
    <cellStyle name="Normal 3 5 3 19 7" xfId="50971"/>
    <cellStyle name="Normal 3 5 3 19 8" xfId="50972"/>
    <cellStyle name="Normal 3 5 3 19 9" xfId="50973"/>
    <cellStyle name="Normal 3 5 3 2" xfId="50974"/>
    <cellStyle name="Normal 3 5 3 2 10" xfId="50975"/>
    <cellStyle name="Normal 3 5 3 2 11" xfId="50976"/>
    <cellStyle name="Normal 3 5 3 2 12" xfId="50977"/>
    <cellStyle name="Normal 3 5 3 2 13" xfId="50978"/>
    <cellStyle name="Normal 3 5 3 2 14" xfId="50979"/>
    <cellStyle name="Normal 3 5 3 2 15" xfId="50980"/>
    <cellStyle name="Normal 3 5 3 2 16" xfId="50981"/>
    <cellStyle name="Normal 3 5 3 2 17" xfId="50982"/>
    <cellStyle name="Normal 3 5 3 2 18" xfId="50983"/>
    <cellStyle name="Normal 3 5 3 2 19" xfId="50984"/>
    <cellStyle name="Normal 3 5 3 2 2" xfId="50985"/>
    <cellStyle name="Normal 3 5 3 2 20" xfId="50986"/>
    <cellStyle name="Normal 3 5 3 2 21" xfId="50987"/>
    <cellStyle name="Normal 3 5 3 2 22" xfId="50988"/>
    <cellStyle name="Normal 3 5 3 2 23" xfId="50989"/>
    <cellStyle name="Normal 3 5 3 2 24" xfId="50990"/>
    <cellStyle name="Normal 3 5 3 2 25" xfId="50991"/>
    <cellStyle name="Normal 3 5 3 2 26" xfId="50992"/>
    <cellStyle name="Normal 3 5 3 2 27" xfId="50993"/>
    <cellStyle name="Normal 3 5 3 2 28" xfId="50994"/>
    <cellStyle name="Normal 3 5 3 2 29" xfId="50995"/>
    <cellStyle name="Normal 3 5 3 2 3" xfId="50996"/>
    <cellStyle name="Normal 3 5 3 2 30" xfId="50997"/>
    <cellStyle name="Normal 3 5 3 2 31" xfId="50998"/>
    <cellStyle name="Normal 3 5 3 2 32" xfId="50999"/>
    <cellStyle name="Normal 3 5 3 2 33" xfId="51000"/>
    <cellStyle name="Normal 3 5 3 2 34" xfId="51001"/>
    <cellStyle name="Normal 3 5 3 2 35" xfId="51002"/>
    <cellStyle name="Normal 3 5 3 2 36" xfId="51003"/>
    <cellStyle name="Normal 3 5 3 2 37" xfId="51004"/>
    <cellStyle name="Normal 3 5 3 2 38" xfId="51005"/>
    <cellStyle name="Normal 3 5 3 2 39" xfId="51006"/>
    <cellStyle name="Normal 3 5 3 2 4" xfId="51007"/>
    <cellStyle name="Normal 3 5 3 2 40" xfId="51008"/>
    <cellStyle name="Normal 3 5 3 2 5" xfId="51009"/>
    <cellStyle name="Normal 3 5 3 2 6" xfId="51010"/>
    <cellStyle name="Normal 3 5 3 2 7" xfId="51011"/>
    <cellStyle name="Normal 3 5 3 2 8" xfId="51012"/>
    <cellStyle name="Normal 3 5 3 2 9" xfId="51013"/>
    <cellStyle name="Normal 3 5 3 20" xfId="51014"/>
    <cellStyle name="Normal 3 5 3 21" xfId="51015"/>
    <cellStyle name="Normal 3 5 3 22" xfId="51016"/>
    <cellStyle name="Normal 3 5 3 23" xfId="51017"/>
    <cellStyle name="Normal 3 5 3 24" xfId="51018"/>
    <cellStyle name="Normal 3 5 3 25" xfId="51019"/>
    <cellStyle name="Normal 3 5 3 26" xfId="51020"/>
    <cellStyle name="Normal 3 5 3 27" xfId="51021"/>
    <cellStyle name="Normal 3 5 3 28" xfId="51022"/>
    <cellStyle name="Normal 3 5 3 29" xfId="51023"/>
    <cellStyle name="Normal 3 5 3 3" xfId="51024"/>
    <cellStyle name="Normal 3 5 3 3 10" xfId="51025"/>
    <cellStyle name="Normal 3 5 3 3 11" xfId="51026"/>
    <cellStyle name="Normal 3 5 3 3 12" xfId="51027"/>
    <cellStyle name="Normal 3 5 3 3 13" xfId="51028"/>
    <cellStyle name="Normal 3 5 3 3 14" xfId="51029"/>
    <cellStyle name="Normal 3 5 3 3 15" xfId="51030"/>
    <cellStyle name="Normal 3 5 3 3 16" xfId="51031"/>
    <cellStyle name="Normal 3 5 3 3 17" xfId="51032"/>
    <cellStyle name="Normal 3 5 3 3 18" xfId="51033"/>
    <cellStyle name="Normal 3 5 3 3 19" xfId="51034"/>
    <cellStyle name="Normal 3 5 3 3 2" xfId="51035"/>
    <cellStyle name="Normal 3 5 3 3 20" xfId="51036"/>
    <cellStyle name="Normal 3 5 3 3 21" xfId="51037"/>
    <cellStyle name="Normal 3 5 3 3 22" xfId="51038"/>
    <cellStyle name="Normal 3 5 3 3 3" xfId="51039"/>
    <cellStyle name="Normal 3 5 3 3 4" xfId="51040"/>
    <cellStyle name="Normal 3 5 3 3 5" xfId="51041"/>
    <cellStyle name="Normal 3 5 3 3 6" xfId="51042"/>
    <cellStyle name="Normal 3 5 3 3 7" xfId="51043"/>
    <cellStyle name="Normal 3 5 3 3 8" xfId="51044"/>
    <cellStyle name="Normal 3 5 3 3 9" xfId="51045"/>
    <cellStyle name="Normal 3 5 3 30" xfId="51046"/>
    <cellStyle name="Normal 3 5 3 31" xfId="51047"/>
    <cellStyle name="Normal 3 5 3 32" xfId="51048"/>
    <cellStyle name="Normal 3 5 3 33" xfId="51049"/>
    <cellStyle name="Normal 3 5 3 34" xfId="51050"/>
    <cellStyle name="Normal 3 5 3 35" xfId="51051"/>
    <cellStyle name="Normal 3 5 3 36" xfId="51052"/>
    <cellStyle name="Normal 3 5 3 37" xfId="51053"/>
    <cellStyle name="Normal 3 5 3 38" xfId="51054"/>
    <cellStyle name="Normal 3 5 3 39" xfId="51055"/>
    <cellStyle name="Normal 3 5 3 4" xfId="51056"/>
    <cellStyle name="Normal 3 5 3 4 10" xfId="51057"/>
    <cellStyle name="Normal 3 5 3 4 11" xfId="51058"/>
    <cellStyle name="Normal 3 5 3 4 12" xfId="51059"/>
    <cellStyle name="Normal 3 5 3 4 13" xfId="51060"/>
    <cellStyle name="Normal 3 5 3 4 14" xfId="51061"/>
    <cellStyle name="Normal 3 5 3 4 15" xfId="51062"/>
    <cellStyle name="Normal 3 5 3 4 16" xfId="51063"/>
    <cellStyle name="Normal 3 5 3 4 17" xfId="51064"/>
    <cellStyle name="Normal 3 5 3 4 18" xfId="51065"/>
    <cellStyle name="Normal 3 5 3 4 19" xfId="51066"/>
    <cellStyle name="Normal 3 5 3 4 2" xfId="51067"/>
    <cellStyle name="Normal 3 5 3 4 20" xfId="51068"/>
    <cellStyle name="Normal 3 5 3 4 21" xfId="51069"/>
    <cellStyle name="Normal 3 5 3 4 22" xfId="51070"/>
    <cellStyle name="Normal 3 5 3 4 3" xfId="51071"/>
    <cellStyle name="Normal 3 5 3 4 4" xfId="51072"/>
    <cellStyle name="Normal 3 5 3 4 5" xfId="51073"/>
    <cellStyle name="Normal 3 5 3 4 6" xfId="51074"/>
    <cellStyle name="Normal 3 5 3 4 7" xfId="51075"/>
    <cellStyle name="Normal 3 5 3 4 8" xfId="51076"/>
    <cellStyle name="Normal 3 5 3 4 9" xfId="51077"/>
    <cellStyle name="Normal 3 5 3 40" xfId="51078"/>
    <cellStyle name="Normal 3 5 3 5" xfId="51079"/>
    <cellStyle name="Normal 3 5 3 5 10" xfId="51080"/>
    <cellStyle name="Normal 3 5 3 5 11" xfId="51081"/>
    <cellStyle name="Normal 3 5 3 5 12" xfId="51082"/>
    <cellStyle name="Normal 3 5 3 5 13" xfId="51083"/>
    <cellStyle name="Normal 3 5 3 5 14" xfId="51084"/>
    <cellStyle name="Normal 3 5 3 5 15" xfId="51085"/>
    <cellStyle name="Normal 3 5 3 5 16" xfId="51086"/>
    <cellStyle name="Normal 3 5 3 5 17" xfId="51087"/>
    <cellStyle name="Normal 3 5 3 5 18" xfId="51088"/>
    <cellStyle name="Normal 3 5 3 5 19" xfId="51089"/>
    <cellStyle name="Normal 3 5 3 5 2" xfId="51090"/>
    <cellStyle name="Normal 3 5 3 5 20" xfId="51091"/>
    <cellStyle name="Normal 3 5 3 5 21" xfId="51092"/>
    <cellStyle name="Normal 3 5 3 5 22" xfId="51093"/>
    <cellStyle name="Normal 3 5 3 5 3" xfId="51094"/>
    <cellStyle name="Normal 3 5 3 5 4" xfId="51095"/>
    <cellStyle name="Normal 3 5 3 5 5" xfId="51096"/>
    <cellStyle name="Normal 3 5 3 5 6" xfId="51097"/>
    <cellStyle name="Normal 3 5 3 5 7" xfId="51098"/>
    <cellStyle name="Normal 3 5 3 5 8" xfId="51099"/>
    <cellStyle name="Normal 3 5 3 5 9" xfId="51100"/>
    <cellStyle name="Normal 3 5 3 6" xfId="51101"/>
    <cellStyle name="Normal 3 5 3 6 10" xfId="51102"/>
    <cellStyle name="Normal 3 5 3 6 11" xfId="51103"/>
    <cellStyle name="Normal 3 5 3 6 12" xfId="51104"/>
    <cellStyle name="Normal 3 5 3 6 13" xfId="51105"/>
    <cellStyle name="Normal 3 5 3 6 14" xfId="51106"/>
    <cellStyle name="Normal 3 5 3 6 15" xfId="51107"/>
    <cellStyle name="Normal 3 5 3 6 16" xfId="51108"/>
    <cellStyle name="Normal 3 5 3 6 17" xfId="51109"/>
    <cellStyle name="Normal 3 5 3 6 18" xfId="51110"/>
    <cellStyle name="Normal 3 5 3 6 19" xfId="51111"/>
    <cellStyle name="Normal 3 5 3 6 2" xfId="51112"/>
    <cellStyle name="Normal 3 5 3 6 20" xfId="51113"/>
    <cellStyle name="Normal 3 5 3 6 21" xfId="51114"/>
    <cellStyle name="Normal 3 5 3 6 22" xfId="51115"/>
    <cellStyle name="Normal 3 5 3 6 3" xfId="51116"/>
    <cellStyle name="Normal 3 5 3 6 4" xfId="51117"/>
    <cellStyle name="Normal 3 5 3 6 5" xfId="51118"/>
    <cellStyle name="Normal 3 5 3 6 6" xfId="51119"/>
    <cellStyle name="Normal 3 5 3 6 7" xfId="51120"/>
    <cellStyle name="Normal 3 5 3 6 8" xfId="51121"/>
    <cellStyle name="Normal 3 5 3 6 9" xfId="51122"/>
    <cellStyle name="Normal 3 5 3 7" xfId="51123"/>
    <cellStyle name="Normal 3 5 3 7 10" xfId="51124"/>
    <cellStyle name="Normal 3 5 3 7 11" xfId="51125"/>
    <cellStyle name="Normal 3 5 3 7 12" xfId="51126"/>
    <cellStyle name="Normal 3 5 3 7 13" xfId="51127"/>
    <cellStyle name="Normal 3 5 3 7 14" xfId="51128"/>
    <cellStyle name="Normal 3 5 3 7 15" xfId="51129"/>
    <cellStyle name="Normal 3 5 3 7 16" xfId="51130"/>
    <cellStyle name="Normal 3 5 3 7 17" xfId="51131"/>
    <cellStyle name="Normal 3 5 3 7 18" xfId="51132"/>
    <cellStyle name="Normal 3 5 3 7 19" xfId="51133"/>
    <cellStyle name="Normal 3 5 3 7 2" xfId="51134"/>
    <cellStyle name="Normal 3 5 3 7 20" xfId="51135"/>
    <cellStyle name="Normal 3 5 3 7 21" xfId="51136"/>
    <cellStyle name="Normal 3 5 3 7 22" xfId="51137"/>
    <cellStyle name="Normal 3 5 3 7 3" xfId="51138"/>
    <cellStyle name="Normal 3 5 3 7 4" xfId="51139"/>
    <cellStyle name="Normal 3 5 3 7 5" xfId="51140"/>
    <cellStyle name="Normal 3 5 3 7 6" xfId="51141"/>
    <cellStyle name="Normal 3 5 3 7 7" xfId="51142"/>
    <cellStyle name="Normal 3 5 3 7 8" xfId="51143"/>
    <cellStyle name="Normal 3 5 3 7 9" xfId="51144"/>
    <cellStyle name="Normal 3 5 3 8" xfId="51145"/>
    <cellStyle name="Normal 3 5 3 8 10" xfId="51146"/>
    <cellStyle name="Normal 3 5 3 8 11" xfId="51147"/>
    <cellStyle name="Normal 3 5 3 8 12" xfId="51148"/>
    <cellStyle name="Normal 3 5 3 8 13" xfId="51149"/>
    <cellStyle name="Normal 3 5 3 8 14" xfId="51150"/>
    <cellStyle name="Normal 3 5 3 8 15" xfId="51151"/>
    <cellStyle name="Normal 3 5 3 8 16" xfId="51152"/>
    <cellStyle name="Normal 3 5 3 8 17" xfId="51153"/>
    <cellStyle name="Normal 3 5 3 8 18" xfId="51154"/>
    <cellStyle name="Normal 3 5 3 8 19" xfId="51155"/>
    <cellStyle name="Normal 3 5 3 8 2" xfId="51156"/>
    <cellStyle name="Normal 3 5 3 8 20" xfId="51157"/>
    <cellStyle name="Normal 3 5 3 8 21" xfId="51158"/>
    <cellStyle name="Normal 3 5 3 8 22" xfId="51159"/>
    <cellStyle name="Normal 3 5 3 8 3" xfId="51160"/>
    <cellStyle name="Normal 3 5 3 8 4" xfId="51161"/>
    <cellStyle name="Normal 3 5 3 8 5" xfId="51162"/>
    <cellStyle name="Normal 3 5 3 8 6" xfId="51163"/>
    <cellStyle name="Normal 3 5 3 8 7" xfId="51164"/>
    <cellStyle name="Normal 3 5 3 8 8" xfId="51165"/>
    <cellStyle name="Normal 3 5 3 8 9" xfId="51166"/>
    <cellStyle name="Normal 3 5 3 9" xfId="51167"/>
    <cellStyle name="Normal 3 5 3 9 10" xfId="51168"/>
    <cellStyle name="Normal 3 5 3 9 11" xfId="51169"/>
    <cellStyle name="Normal 3 5 3 9 12" xfId="51170"/>
    <cellStyle name="Normal 3 5 3 9 13" xfId="51171"/>
    <cellStyle name="Normal 3 5 3 9 14" xfId="51172"/>
    <cellStyle name="Normal 3 5 3 9 15" xfId="51173"/>
    <cellStyle name="Normal 3 5 3 9 16" xfId="51174"/>
    <cellStyle name="Normal 3 5 3 9 17" xfId="51175"/>
    <cellStyle name="Normal 3 5 3 9 18" xfId="51176"/>
    <cellStyle name="Normal 3 5 3 9 19" xfId="51177"/>
    <cellStyle name="Normal 3 5 3 9 2" xfId="51178"/>
    <cellStyle name="Normal 3 5 3 9 20" xfId="51179"/>
    <cellStyle name="Normal 3 5 3 9 21" xfId="51180"/>
    <cellStyle name="Normal 3 5 3 9 22" xfId="51181"/>
    <cellStyle name="Normal 3 5 3 9 3" xfId="51182"/>
    <cellStyle name="Normal 3 5 3 9 4" xfId="51183"/>
    <cellStyle name="Normal 3 5 3 9 5" xfId="51184"/>
    <cellStyle name="Normal 3 5 3 9 6" xfId="51185"/>
    <cellStyle name="Normal 3 5 3 9 7" xfId="51186"/>
    <cellStyle name="Normal 3 5 3 9 8" xfId="51187"/>
    <cellStyle name="Normal 3 5 3 9 9" xfId="51188"/>
    <cellStyle name="Normal 3 5 30" xfId="51189"/>
    <cellStyle name="Normal 3 5 31" xfId="51190"/>
    <cellStyle name="Normal 3 5 32" xfId="51191"/>
    <cellStyle name="Normal 3 5 33" xfId="51192"/>
    <cellStyle name="Normal 3 5 34" xfId="51193"/>
    <cellStyle name="Normal 3 5 35" xfId="51194"/>
    <cellStyle name="Normal 3 5 36" xfId="51195"/>
    <cellStyle name="Normal 3 5 37" xfId="51196"/>
    <cellStyle name="Normal 3 5 38" xfId="51197"/>
    <cellStyle name="Normal 3 5 39" xfId="51198"/>
    <cellStyle name="Normal 3 5 4" xfId="51199"/>
    <cellStyle name="Normal 3 5 4 10" xfId="51200"/>
    <cellStyle name="Normal 3 5 4 11" xfId="51201"/>
    <cellStyle name="Normal 3 5 4 12" xfId="51202"/>
    <cellStyle name="Normal 3 5 4 13" xfId="51203"/>
    <cellStyle name="Normal 3 5 4 14" xfId="51204"/>
    <cellStyle name="Normal 3 5 4 15" xfId="51205"/>
    <cellStyle name="Normal 3 5 4 16" xfId="51206"/>
    <cellStyle name="Normal 3 5 4 17" xfId="51207"/>
    <cellStyle name="Normal 3 5 4 18" xfId="51208"/>
    <cellStyle name="Normal 3 5 4 19" xfId="51209"/>
    <cellStyle name="Normal 3 5 4 2" xfId="51210"/>
    <cellStyle name="Normal 3 5 4 20" xfId="51211"/>
    <cellStyle name="Normal 3 5 4 21" xfId="51212"/>
    <cellStyle name="Normal 3 5 4 22" xfId="51213"/>
    <cellStyle name="Normal 3 5 4 3" xfId="51214"/>
    <cellStyle name="Normal 3 5 4 4" xfId="51215"/>
    <cellStyle name="Normal 3 5 4 5" xfId="51216"/>
    <cellStyle name="Normal 3 5 4 6" xfId="51217"/>
    <cellStyle name="Normal 3 5 4 7" xfId="51218"/>
    <cellStyle name="Normal 3 5 4 8" xfId="51219"/>
    <cellStyle name="Normal 3 5 4 9" xfId="51220"/>
    <cellStyle name="Normal 3 5 40" xfId="51221"/>
    <cellStyle name="Normal 3 5 41" xfId="51222"/>
    <cellStyle name="Normal 3 5 42" xfId="51223"/>
    <cellStyle name="Normal 3 5 43" xfId="51224"/>
    <cellStyle name="Normal 3 5 44" xfId="51225"/>
    <cellStyle name="Normal 3 5 45" xfId="51226"/>
    <cellStyle name="Normal 3 5 5" xfId="51227"/>
    <cellStyle name="Normal 3 5 5 10" xfId="51228"/>
    <cellStyle name="Normal 3 5 5 11" xfId="51229"/>
    <cellStyle name="Normal 3 5 5 12" xfId="51230"/>
    <cellStyle name="Normal 3 5 5 13" xfId="51231"/>
    <cellStyle name="Normal 3 5 5 14" xfId="51232"/>
    <cellStyle name="Normal 3 5 5 15" xfId="51233"/>
    <cellStyle name="Normal 3 5 5 16" xfId="51234"/>
    <cellStyle name="Normal 3 5 5 17" xfId="51235"/>
    <cellStyle name="Normal 3 5 5 18" xfId="51236"/>
    <cellStyle name="Normal 3 5 5 19" xfId="51237"/>
    <cellStyle name="Normal 3 5 5 2" xfId="51238"/>
    <cellStyle name="Normal 3 5 5 20" xfId="51239"/>
    <cellStyle name="Normal 3 5 5 21" xfId="51240"/>
    <cellStyle name="Normal 3 5 5 22" xfId="51241"/>
    <cellStyle name="Normal 3 5 5 3" xfId="51242"/>
    <cellStyle name="Normal 3 5 5 4" xfId="51243"/>
    <cellStyle name="Normal 3 5 5 5" xfId="51244"/>
    <cellStyle name="Normal 3 5 5 6" xfId="51245"/>
    <cellStyle name="Normal 3 5 5 7" xfId="51246"/>
    <cellStyle name="Normal 3 5 5 8" xfId="51247"/>
    <cellStyle name="Normal 3 5 5 9" xfId="51248"/>
    <cellStyle name="Normal 3 5 6" xfId="51249"/>
    <cellStyle name="Normal 3 5 6 10" xfId="51250"/>
    <cellStyle name="Normal 3 5 6 11" xfId="51251"/>
    <cellStyle name="Normal 3 5 6 12" xfId="51252"/>
    <cellStyle name="Normal 3 5 6 13" xfId="51253"/>
    <cellStyle name="Normal 3 5 6 14" xfId="51254"/>
    <cellStyle name="Normal 3 5 6 15" xfId="51255"/>
    <cellStyle name="Normal 3 5 6 16" xfId="51256"/>
    <cellStyle name="Normal 3 5 6 17" xfId="51257"/>
    <cellStyle name="Normal 3 5 6 18" xfId="51258"/>
    <cellStyle name="Normal 3 5 6 19" xfId="51259"/>
    <cellStyle name="Normal 3 5 6 2" xfId="51260"/>
    <cellStyle name="Normal 3 5 6 20" xfId="51261"/>
    <cellStyle name="Normal 3 5 6 21" xfId="51262"/>
    <cellStyle name="Normal 3 5 6 22" xfId="51263"/>
    <cellStyle name="Normal 3 5 6 3" xfId="51264"/>
    <cellStyle name="Normal 3 5 6 4" xfId="51265"/>
    <cellStyle name="Normal 3 5 6 5" xfId="51266"/>
    <cellStyle name="Normal 3 5 6 6" xfId="51267"/>
    <cellStyle name="Normal 3 5 6 7" xfId="51268"/>
    <cellStyle name="Normal 3 5 6 8" xfId="51269"/>
    <cellStyle name="Normal 3 5 6 9" xfId="51270"/>
    <cellStyle name="Normal 3 5 7" xfId="51271"/>
    <cellStyle name="Normal 3 5 8" xfId="51272"/>
    <cellStyle name="Normal 3 5 9" xfId="51273"/>
    <cellStyle name="Normal 3 50" xfId="51274"/>
    <cellStyle name="Normal 3 6" xfId="51275"/>
    <cellStyle name="Normal 3 6 10" xfId="51276"/>
    <cellStyle name="Normal 3 6 11" xfId="51277"/>
    <cellStyle name="Normal 3 6 12" xfId="51278"/>
    <cellStyle name="Normal 3 6 13" xfId="51279"/>
    <cellStyle name="Normal 3 6 14" xfId="51280"/>
    <cellStyle name="Normal 3 6 15" xfId="51281"/>
    <cellStyle name="Normal 3 6 16" xfId="51282"/>
    <cellStyle name="Normal 3 6 17" xfId="51283"/>
    <cellStyle name="Normal 3 6 18" xfId="51284"/>
    <cellStyle name="Normal 3 6 19" xfId="51285"/>
    <cellStyle name="Normal 3 6 2" xfId="51286"/>
    <cellStyle name="Normal 3 6 2 10" xfId="51287"/>
    <cellStyle name="Normal 3 6 2 10 10" xfId="51288"/>
    <cellStyle name="Normal 3 6 2 10 11" xfId="51289"/>
    <cellStyle name="Normal 3 6 2 10 12" xfId="51290"/>
    <cellStyle name="Normal 3 6 2 10 13" xfId="51291"/>
    <cellStyle name="Normal 3 6 2 10 14" xfId="51292"/>
    <cellStyle name="Normal 3 6 2 10 15" xfId="51293"/>
    <cellStyle name="Normal 3 6 2 10 16" xfId="51294"/>
    <cellStyle name="Normal 3 6 2 10 17" xfId="51295"/>
    <cellStyle name="Normal 3 6 2 10 18" xfId="51296"/>
    <cellStyle name="Normal 3 6 2 10 19" xfId="51297"/>
    <cellStyle name="Normal 3 6 2 10 2" xfId="51298"/>
    <cellStyle name="Normal 3 6 2 10 20" xfId="51299"/>
    <cellStyle name="Normal 3 6 2 10 21" xfId="51300"/>
    <cellStyle name="Normal 3 6 2 10 22" xfId="51301"/>
    <cellStyle name="Normal 3 6 2 10 3" xfId="51302"/>
    <cellStyle name="Normal 3 6 2 10 4" xfId="51303"/>
    <cellStyle name="Normal 3 6 2 10 5" xfId="51304"/>
    <cellStyle name="Normal 3 6 2 10 6" xfId="51305"/>
    <cellStyle name="Normal 3 6 2 10 7" xfId="51306"/>
    <cellStyle name="Normal 3 6 2 10 8" xfId="51307"/>
    <cellStyle name="Normal 3 6 2 10 9" xfId="51308"/>
    <cellStyle name="Normal 3 6 2 11" xfId="51309"/>
    <cellStyle name="Normal 3 6 2 11 10" xfId="51310"/>
    <cellStyle name="Normal 3 6 2 11 11" xfId="51311"/>
    <cellStyle name="Normal 3 6 2 11 12" xfId="51312"/>
    <cellStyle name="Normal 3 6 2 11 13" xfId="51313"/>
    <cellStyle name="Normal 3 6 2 11 14" xfId="51314"/>
    <cellStyle name="Normal 3 6 2 11 15" xfId="51315"/>
    <cellStyle name="Normal 3 6 2 11 16" xfId="51316"/>
    <cellStyle name="Normal 3 6 2 11 17" xfId="51317"/>
    <cellStyle name="Normal 3 6 2 11 18" xfId="51318"/>
    <cellStyle name="Normal 3 6 2 11 19" xfId="51319"/>
    <cellStyle name="Normal 3 6 2 11 2" xfId="51320"/>
    <cellStyle name="Normal 3 6 2 11 20" xfId="51321"/>
    <cellStyle name="Normal 3 6 2 11 21" xfId="51322"/>
    <cellStyle name="Normal 3 6 2 11 22" xfId="51323"/>
    <cellStyle name="Normal 3 6 2 11 3" xfId="51324"/>
    <cellStyle name="Normal 3 6 2 11 4" xfId="51325"/>
    <cellStyle name="Normal 3 6 2 11 5" xfId="51326"/>
    <cellStyle name="Normal 3 6 2 11 6" xfId="51327"/>
    <cellStyle name="Normal 3 6 2 11 7" xfId="51328"/>
    <cellStyle name="Normal 3 6 2 11 8" xfId="51329"/>
    <cellStyle name="Normal 3 6 2 11 9" xfId="51330"/>
    <cellStyle name="Normal 3 6 2 12" xfId="51331"/>
    <cellStyle name="Normal 3 6 2 12 10" xfId="51332"/>
    <cellStyle name="Normal 3 6 2 12 11" xfId="51333"/>
    <cellStyle name="Normal 3 6 2 12 12" xfId="51334"/>
    <cellStyle name="Normal 3 6 2 12 13" xfId="51335"/>
    <cellStyle name="Normal 3 6 2 12 14" xfId="51336"/>
    <cellStyle name="Normal 3 6 2 12 15" xfId="51337"/>
    <cellStyle name="Normal 3 6 2 12 16" xfId="51338"/>
    <cellStyle name="Normal 3 6 2 12 17" xfId="51339"/>
    <cellStyle name="Normal 3 6 2 12 18" xfId="51340"/>
    <cellStyle name="Normal 3 6 2 12 19" xfId="51341"/>
    <cellStyle name="Normal 3 6 2 12 2" xfId="51342"/>
    <cellStyle name="Normal 3 6 2 12 20" xfId="51343"/>
    <cellStyle name="Normal 3 6 2 12 21" xfId="51344"/>
    <cellStyle name="Normal 3 6 2 12 22" xfId="51345"/>
    <cellStyle name="Normal 3 6 2 12 3" xfId="51346"/>
    <cellStyle name="Normal 3 6 2 12 4" xfId="51347"/>
    <cellStyle name="Normal 3 6 2 12 5" xfId="51348"/>
    <cellStyle name="Normal 3 6 2 12 6" xfId="51349"/>
    <cellStyle name="Normal 3 6 2 12 7" xfId="51350"/>
    <cellStyle name="Normal 3 6 2 12 8" xfId="51351"/>
    <cellStyle name="Normal 3 6 2 12 9" xfId="51352"/>
    <cellStyle name="Normal 3 6 2 13" xfId="51353"/>
    <cellStyle name="Normal 3 6 2 13 10" xfId="51354"/>
    <cellStyle name="Normal 3 6 2 13 11" xfId="51355"/>
    <cellStyle name="Normal 3 6 2 13 12" xfId="51356"/>
    <cellStyle name="Normal 3 6 2 13 13" xfId="51357"/>
    <cellStyle name="Normal 3 6 2 13 14" xfId="51358"/>
    <cellStyle name="Normal 3 6 2 13 15" xfId="51359"/>
    <cellStyle name="Normal 3 6 2 13 16" xfId="51360"/>
    <cellStyle name="Normal 3 6 2 13 17" xfId="51361"/>
    <cellStyle name="Normal 3 6 2 13 18" xfId="51362"/>
    <cellStyle name="Normal 3 6 2 13 19" xfId="51363"/>
    <cellStyle name="Normal 3 6 2 13 2" xfId="51364"/>
    <cellStyle name="Normal 3 6 2 13 20" xfId="51365"/>
    <cellStyle name="Normal 3 6 2 13 21" xfId="51366"/>
    <cellStyle name="Normal 3 6 2 13 22" xfId="51367"/>
    <cellStyle name="Normal 3 6 2 13 3" xfId="51368"/>
    <cellStyle name="Normal 3 6 2 13 4" xfId="51369"/>
    <cellStyle name="Normal 3 6 2 13 5" xfId="51370"/>
    <cellStyle name="Normal 3 6 2 13 6" xfId="51371"/>
    <cellStyle name="Normal 3 6 2 13 7" xfId="51372"/>
    <cellStyle name="Normal 3 6 2 13 8" xfId="51373"/>
    <cellStyle name="Normal 3 6 2 13 9" xfId="51374"/>
    <cellStyle name="Normal 3 6 2 14" xfId="51375"/>
    <cellStyle name="Normal 3 6 2 14 10" xfId="51376"/>
    <cellStyle name="Normal 3 6 2 14 11" xfId="51377"/>
    <cellStyle name="Normal 3 6 2 14 12" xfId="51378"/>
    <cellStyle name="Normal 3 6 2 14 13" xfId="51379"/>
    <cellStyle name="Normal 3 6 2 14 14" xfId="51380"/>
    <cellStyle name="Normal 3 6 2 14 15" xfId="51381"/>
    <cellStyle name="Normal 3 6 2 14 16" xfId="51382"/>
    <cellStyle name="Normal 3 6 2 14 17" xfId="51383"/>
    <cellStyle name="Normal 3 6 2 14 18" xfId="51384"/>
    <cellStyle name="Normal 3 6 2 14 19" xfId="51385"/>
    <cellStyle name="Normal 3 6 2 14 2" xfId="51386"/>
    <cellStyle name="Normal 3 6 2 14 20" xfId="51387"/>
    <cellStyle name="Normal 3 6 2 14 21" xfId="51388"/>
    <cellStyle name="Normal 3 6 2 14 22" xfId="51389"/>
    <cellStyle name="Normal 3 6 2 14 3" xfId="51390"/>
    <cellStyle name="Normal 3 6 2 14 4" xfId="51391"/>
    <cellStyle name="Normal 3 6 2 14 5" xfId="51392"/>
    <cellStyle name="Normal 3 6 2 14 6" xfId="51393"/>
    <cellStyle name="Normal 3 6 2 14 7" xfId="51394"/>
    <cellStyle name="Normal 3 6 2 14 8" xfId="51395"/>
    <cellStyle name="Normal 3 6 2 14 9" xfId="51396"/>
    <cellStyle name="Normal 3 6 2 15" xfId="51397"/>
    <cellStyle name="Normal 3 6 2 15 10" xfId="51398"/>
    <cellStyle name="Normal 3 6 2 15 11" xfId="51399"/>
    <cellStyle name="Normal 3 6 2 15 12" xfId="51400"/>
    <cellStyle name="Normal 3 6 2 15 13" xfId="51401"/>
    <cellStyle name="Normal 3 6 2 15 14" xfId="51402"/>
    <cellStyle name="Normal 3 6 2 15 15" xfId="51403"/>
    <cellStyle name="Normal 3 6 2 15 16" xfId="51404"/>
    <cellStyle name="Normal 3 6 2 15 17" xfId="51405"/>
    <cellStyle name="Normal 3 6 2 15 18" xfId="51406"/>
    <cellStyle name="Normal 3 6 2 15 19" xfId="51407"/>
    <cellStyle name="Normal 3 6 2 15 2" xfId="51408"/>
    <cellStyle name="Normal 3 6 2 15 20" xfId="51409"/>
    <cellStyle name="Normal 3 6 2 15 21" xfId="51410"/>
    <cellStyle name="Normal 3 6 2 15 22" xfId="51411"/>
    <cellStyle name="Normal 3 6 2 15 3" xfId="51412"/>
    <cellStyle name="Normal 3 6 2 15 4" xfId="51413"/>
    <cellStyle name="Normal 3 6 2 15 5" xfId="51414"/>
    <cellStyle name="Normal 3 6 2 15 6" xfId="51415"/>
    <cellStyle name="Normal 3 6 2 15 7" xfId="51416"/>
    <cellStyle name="Normal 3 6 2 15 8" xfId="51417"/>
    <cellStyle name="Normal 3 6 2 15 9" xfId="51418"/>
    <cellStyle name="Normal 3 6 2 16" xfId="51419"/>
    <cellStyle name="Normal 3 6 2 16 10" xfId="51420"/>
    <cellStyle name="Normal 3 6 2 16 11" xfId="51421"/>
    <cellStyle name="Normal 3 6 2 16 12" xfId="51422"/>
    <cellStyle name="Normal 3 6 2 16 13" xfId="51423"/>
    <cellStyle name="Normal 3 6 2 16 14" xfId="51424"/>
    <cellStyle name="Normal 3 6 2 16 15" xfId="51425"/>
    <cellStyle name="Normal 3 6 2 16 16" xfId="51426"/>
    <cellStyle name="Normal 3 6 2 16 17" xfId="51427"/>
    <cellStyle name="Normal 3 6 2 16 18" xfId="51428"/>
    <cellStyle name="Normal 3 6 2 16 19" xfId="51429"/>
    <cellStyle name="Normal 3 6 2 16 2" xfId="51430"/>
    <cellStyle name="Normal 3 6 2 16 20" xfId="51431"/>
    <cellStyle name="Normal 3 6 2 16 21" xfId="51432"/>
    <cellStyle name="Normal 3 6 2 16 22" xfId="51433"/>
    <cellStyle name="Normal 3 6 2 16 3" xfId="51434"/>
    <cellStyle name="Normal 3 6 2 16 4" xfId="51435"/>
    <cellStyle name="Normal 3 6 2 16 5" xfId="51436"/>
    <cellStyle name="Normal 3 6 2 16 6" xfId="51437"/>
    <cellStyle name="Normal 3 6 2 16 7" xfId="51438"/>
    <cellStyle name="Normal 3 6 2 16 8" xfId="51439"/>
    <cellStyle name="Normal 3 6 2 16 9" xfId="51440"/>
    <cellStyle name="Normal 3 6 2 17" xfId="51441"/>
    <cellStyle name="Normal 3 6 2 17 10" xfId="51442"/>
    <cellStyle name="Normal 3 6 2 17 11" xfId="51443"/>
    <cellStyle name="Normal 3 6 2 17 12" xfId="51444"/>
    <cellStyle name="Normal 3 6 2 17 13" xfId="51445"/>
    <cellStyle name="Normal 3 6 2 17 14" xfId="51446"/>
    <cellStyle name="Normal 3 6 2 17 15" xfId="51447"/>
    <cellStyle name="Normal 3 6 2 17 16" xfId="51448"/>
    <cellStyle name="Normal 3 6 2 17 17" xfId="51449"/>
    <cellStyle name="Normal 3 6 2 17 18" xfId="51450"/>
    <cellStyle name="Normal 3 6 2 17 19" xfId="51451"/>
    <cellStyle name="Normal 3 6 2 17 2" xfId="51452"/>
    <cellStyle name="Normal 3 6 2 17 20" xfId="51453"/>
    <cellStyle name="Normal 3 6 2 17 21" xfId="51454"/>
    <cellStyle name="Normal 3 6 2 17 22" xfId="51455"/>
    <cellStyle name="Normal 3 6 2 17 3" xfId="51456"/>
    <cellStyle name="Normal 3 6 2 17 4" xfId="51457"/>
    <cellStyle name="Normal 3 6 2 17 5" xfId="51458"/>
    <cellStyle name="Normal 3 6 2 17 6" xfId="51459"/>
    <cellStyle name="Normal 3 6 2 17 7" xfId="51460"/>
    <cellStyle name="Normal 3 6 2 17 8" xfId="51461"/>
    <cellStyle name="Normal 3 6 2 17 9" xfId="51462"/>
    <cellStyle name="Normal 3 6 2 18" xfId="51463"/>
    <cellStyle name="Normal 3 6 2 18 10" xfId="51464"/>
    <cellStyle name="Normal 3 6 2 18 11" xfId="51465"/>
    <cellStyle name="Normal 3 6 2 18 12" xfId="51466"/>
    <cellStyle name="Normal 3 6 2 18 13" xfId="51467"/>
    <cellStyle name="Normal 3 6 2 18 14" xfId="51468"/>
    <cellStyle name="Normal 3 6 2 18 15" xfId="51469"/>
    <cellStyle name="Normal 3 6 2 18 16" xfId="51470"/>
    <cellStyle name="Normal 3 6 2 18 17" xfId="51471"/>
    <cellStyle name="Normal 3 6 2 18 18" xfId="51472"/>
    <cellStyle name="Normal 3 6 2 18 19" xfId="51473"/>
    <cellStyle name="Normal 3 6 2 18 2" xfId="51474"/>
    <cellStyle name="Normal 3 6 2 18 20" xfId="51475"/>
    <cellStyle name="Normal 3 6 2 18 21" xfId="51476"/>
    <cellStyle name="Normal 3 6 2 18 22" xfId="51477"/>
    <cellStyle name="Normal 3 6 2 18 3" xfId="51478"/>
    <cellStyle name="Normal 3 6 2 18 4" xfId="51479"/>
    <cellStyle name="Normal 3 6 2 18 5" xfId="51480"/>
    <cellStyle name="Normal 3 6 2 18 6" xfId="51481"/>
    <cellStyle name="Normal 3 6 2 18 7" xfId="51482"/>
    <cellStyle name="Normal 3 6 2 18 8" xfId="51483"/>
    <cellStyle name="Normal 3 6 2 18 9" xfId="51484"/>
    <cellStyle name="Normal 3 6 2 19" xfId="51485"/>
    <cellStyle name="Normal 3 6 2 19 10" xfId="51486"/>
    <cellStyle name="Normal 3 6 2 19 11" xfId="51487"/>
    <cellStyle name="Normal 3 6 2 19 12" xfId="51488"/>
    <cellStyle name="Normal 3 6 2 19 13" xfId="51489"/>
    <cellStyle name="Normal 3 6 2 19 14" xfId="51490"/>
    <cellStyle name="Normal 3 6 2 19 15" xfId="51491"/>
    <cellStyle name="Normal 3 6 2 19 16" xfId="51492"/>
    <cellStyle name="Normal 3 6 2 19 17" xfId="51493"/>
    <cellStyle name="Normal 3 6 2 19 18" xfId="51494"/>
    <cellStyle name="Normal 3 6 2 19 19" xfId="51495"/>
    <cellStyle name="Normal 3 6 2 19 2" xfId="51496"/>
    <cellStyle name="Normal 3 6 2 19 20" xfId="51497"/>
    <cellStyle name="Normal 3 6 2 19 21" xfId="51498"/>
    <cellStyle name="Normal 3 6 2 19 22" xfId="51499"/>
    <cellStyle name="Normal 3 6 2 19 3" xfId="51500"/>
    <cellStyle name="Normal 3 6 2 19 4" xfId="51501"/>
    <cellStyle name="Normal 3 6 2 19 5" xfId="51502"/>
    <cellStyle name="Normal 3 6 2 19 6" xfId="51503"/>
    <cellStyle name="Normal 3 6 2 19 7" xfId="51504"/>
    <cellStyle name="Normal 3 6 2 19 8" xfId="51505"/>
    <cellStyle name="Normal 3 6 2 19 9" xfId="51506"/>
    <cellStyle name="Normal 3 6 2 2" xfId="51507"/>
    <cellStyle name="Normal 3 6 2 2 10" xfId="51508"/>
    <cellStyle name="Normal 3 6 2 2 11" xfId="51509"/>
    <cellStyle name="Normal 3 6 2 2 12" xfId="51510"/>
    <cellStyle name="Normal 3 6 2 2 13" xfId="51511"/>
    <cellStyle name="Normal 3 6 2 2 14" xfId="51512"/>
    <cellStyle name="Normal 3 6 2 2 15" xfId="51513"/>
    <cellStyle name="Normal 3 6 2 2 16" xfId="51514"/>
    <cellStyle name="Normal 3 6 2 2 17" xfId="51515"/>
    <cellStyle name="Normal 3 6 2 2 18" xfId="51516"/>
    <cellStyle name="Normal 3 6 2 2 19" xfId="51517"/>
    <cellStyle name="Normal 3 6 2 2 2" xfId="51518"/>
    <cellStyle name="Normal 3 6 2 2 20" xfId="51519"/>
    <cellStyle name="Normal 3 6 2 2 21" xfId="51520"/>
    <cellStyle name="Normal 3 6 2 2 22" xfId="51521"/>
    <cellStyle name="Normal 3 6 2 2 3" xfId="51522"/>
    <cellStyle name="Normal 3 6 2 2 4" xfId="51523"/>
    <cellStyle name="Normal 3 6 2 2 5" xfId="51524"/>
    <cellStyle name="Normal 3 6 2 2 6" xfId="51525"/>
    <cellStyle name="Normal 3 6 2 2 7" xfId="51526"/>
    <cellStyle name="Normal 3 6 2 2 8" xfId="51527"/>
    <cellStyle name="Normal 3 6 2 2 9" xfId="51528"/>
    <cellStyle name="Normal 3 6 2 20" xfId="51529"/>
    <cellStyle name="Normal 3 6 2 21" xfId="51530"/>
    <cellStyle name="Normal 3 6 2 22" xfId="51531"/>
    <cellStyle name="Normal 3 6 2 23" xfId="51532"/>
    <cellStyle name="Normal 3 6 2 24" xfId="51533"/>
    <cellStyle name="Normal 3 6 2 25" xfId="51534"/>
    <cellStyle name="Normal 3 6 2 26" xfId="51535"/>
    <cellStyle name="Normal 3 6 2 27" xfId="51536"/>
    <cellStyle name="Normal 3 6 2 28" xfId="51537"/>
    <cellStyle name="Normal 3 6 2 29" xfId="51538"/>
    <cellStyle name="Normal 3 6 2 3" xfId="51539"/>
    <cellStyle name="Normal 3 6 2 3 10" xfId="51540"/>
    <cellStyle name="Normal 3 6 2 3 11" xfId="51541"/>
    <cellStyle name="Normal 3 6 2 3 12" xfId="51542"/>
    <cellStyle name="Normal 3 6 2 3 13" xfId="51543"/>
    <cellStyle name="Normal 3 6 2 3 14" xfId="51544"/>
    <cellStyle name="Normal 3 6 2 3 15" xfId="51545"/>
    <cellStyle name="Normal 3 6 2 3 16" xfId="51546"/>
    <cellStyle name="Normal 3 6 2 3 17" xfId="51547"/>
    <cellStyle name="Normal 3 6 2 3 18" xfId="51548"/>
    <cellStyle name="Normal 3 6 2 3 19" xfId="51549"/>
    <cellStyle name="Normal 3 6 2 3 2" xfId="51550"/>
    <cellStyle name="Normal 3 6 2 3 20" xfId="51551"/>
    <cellStyle name="Normal 3 6 2 3 21" xfId="51552"/>
    <cellStyle name="Normal 3 6 2 3 22" xfId="51553"/>
    <cellStyle name="Normal 3 6 2 3 3" xfId="51554"/>
    <cellStyle name="Normal 3 6 2 3 4" xfId="51555"/>
    <cellStyle name="Normal 3 6 2 3 5" xfId="51556"/>
    <cellStyle name="Normal 3 6 2 3 6" xfId="51557"/>
    <cellStyle name="Normal 3 6 2 3 7" xfId="51558"/>
    <cellStyle name="Normal 3 6 2 3 8" xfId="51559"/>
    <cellStyle name="Normal 3 6 2 3 9" xfId="51560"/>
    <cellStyle name="Normal 3 6 2 30" xfId="51561"/>
    <cellStyle name="Normal 3 6 2 31" xfId="51562"/>
    <cellStyle name="Normal 3 6 2 32" xfId="51563"/>
    <cellStyle name="Normal 3 6 2 33" xfId="51564"/>
    <cellStyle name="Normal 3 6 2 34" xfId="51565"/>
    <cellStyle name="Normal 3 6 2 35" xfId="51566"/>
    <cellStyle name="Normal 3 6 2 36" xfId="51567"/>
    <cellStyle name="Normal 3 6 2 37" xfId="51568"/>
    <cellStyle name="Normal 3 6 2 38" xfId="51569"/>
    <cellStyle name="Normal 3 6 2 39" xfId="51570"/>
    <cellStyle name="Normal 3 6 2 4" xfId="51571"/>
    <cellStyle name="Normal 3 6 2 4 10" xfId="51572"/>
    <cellStyle name="Normal 3 6 2 4 11" xfId="51573"/>
    <cellStyle name="Normal 3 6 2 4 12" xfId="51574"/>
    <cellStyle name="Normal 3 6 2 4 13" xfId="51575"/>
    <cellStyle name="Normal 3 6 2 4 14" xfId="51576"/>
    <cellStyle name="Normal 3 6 2 4 15" xfId="51577"/>
    <cellStyle name="Normal 3 6 2 4 16" xfId="51578"/>
    <cellStyle name="Normal 3 6 2 4 17" xfId="51579"/>
    <cellStyle name="Normal 3 6 2 4 18" xfId="51580"/>
    <cellStyle name="Normal 3 6 2 4 19" xfId="51581"/>
    <cellStyle name="Normal 3 6 2 4 2" xfId="51582"/>
    <cellStyle name="Normal 3 6 2 4 20" xfId="51583"/>
    <cellStyle name="Normal 3 6 2 4 21" xfId="51584"/>
    <cellStyle name="Normal 3 6 2 4 22" xfId="51585"/>
    <cellStyle name="Normal 3 6 2 4 3" xfId="51586"/>
    <cellStyle name="Normal 3 6 2 4 4" xfId="51587"/>
    <cellStyle name="Normal 3 6 2 4 5" xfId="51588"/>
    <cellStyle name="Normal 3 6 2 4 6" xfId="51589"/>
    <cellStyle name="Normal 3 6 2 4 7" xfId="51590"/>
    <cellStyle name="Normal 3 6 2 4 8" xfId="51591"/>
    <cellStyle name="Normal 3 6 2 4 9" xfId="51592"/>
    <cellStyle name="Normal 3 6 2 40" xfId="51593"/>
    <cellStyle name="Normal 3 6 2 5" xfId="51594"/>
    <cellStyle name="Normal 3 6 2 5 10" xfId="51595"/>
    <cellStyle name="Normal 3 6 2 5 11" xfId="51596"/>
    <cellStyle name="Normal 3 6 2 5 12" xfId="51597"/>
    <cellStyle name="Normal 3 6 2 5 13" xfId="51598"/>
    <cellStyle name="Normal 3 6 2 5 14" xfId="51599"/>
    <cellStyle name="Normal 3 6 2 5 15" xfId="51600"/>
    <cellStyle name="Normal 3 6 2 5 16" xfId="51601"/>
    <cellStyle name="Normal 3 6 2 5 17" xfId="51602"/>
    <cellStyle name="Normal 3 6 2 5 18" xfId="51603"/>
    <cellStyle name="Normal 3 6 2 5 19" xfId="51604"/>
    <cellStyle name="Normal 3 6 2 5 2" xfId="51605"/>
    <cellStyle name="Normal 3 6 2 5 20" xfId="51606"/>
    <cellStyle name="Normal 3 6 2 5 21" xfId="51607"/>
    <cellStyle name="Normal 3 6 2 5 22" xfId="51608"/>
    <cellStyle name="Normal 3 6 2 5 3" xfId="51609"/>
    <cellStyle name="Normal 3 6 2 5 4" xfId="51610"/>
    <cellStyle name="Normal 3 6 2 5 5" xfId="51611"/>
    <cellStyle name="Normal 3 6 2 5 6" xfId="51612"/>
    <cellStyle name="Normal 3 6 2 5 7" xfId="51613"/>
    <cellStyle name="Normal 3 6 2 5 8" xfId="51614"/>
    <cellStyle name="Normal 3 6 2 5 9" xfId="51615"/>
    <cellStyle name="Normal 3 6 2 6" xfId="51616"/>
    <cellStyle name="Normal 3 6 2 6 10" xfId="51617"/>
    <cellStyle name="Normal 3 6 2 6 11" xfId="51618"/>
    <cellStyle name="Normal 3 6 2 6 12" xfId="51619"/>
    <cellStyle name="Normal 3 6 2 6 13" xfId="51620"/>
    <cellStyle name="Normal 3 6 2 6 14" xfId="51621"/>
    <cellStyle name="Normal 3 6 2 6 15" xfId="51622"/>
    <cellStyle name="Normal 3 6 2 6 16" xfId="51623"/>
    <cellStyle name="Normal 3 6 2 6 17" xfId="51624"/>
    <cellStyle name="Normal 3 6 2 6 18" xfId="51625"/>
    <cellStyle name="Normal 3 6 2 6 19" xfId="51626"/>
    <cellStyle name="Normal 3 6 2 6 2" xfId="51627"/>
    <cellStyle name="Normal 3 6 2 6 20" xfId="51628"/>
    <cellStyle name="Normal 3 6 2 6 21" xfId="51629"/>
    <cellStyle name="Normal 3 6 2 6 22" xfId="51630"/>
    <cellStyle name="Normal 3 6 2 6 3" xfId="51631"/>
    <cellStyle name="Normal 3 6 2 6 4" xfId="51632"/>
    <cellStyle name="Normal 3 6 2 6 5" xfId="51633"/>
    <cellStyle name="Normal 3 6 2 6 6" xfId="51634"/>
    <cellStyle name="Normal 3 6 2 6 7" xfId="51635"/>
    <cellStyle name="Normal 3 6 2 6 8" xfId="51636"/>
    <cellStyle name="Normal 3 6 2 6 9" xfId="51637"/>
    <cellStyle name="Normal 3 6 2 7" xfId="51638"/>
    <cellStyle name="Normal 3 6 2 7 10" xfId="51639"/>
    <cellStyle name="Normal 3 6 2 7 11" xfId="51640"/>
    <cellStyle name="Normal 3 6 2 7 12" xfId="51641"/>
    <cellStyle name="Normal 3 6 2 7 13" xfId="51642"/>
    <cellStyle name="Normal 3 6 2 7 14" xfId="51643"/>
    <cellStyle name="Normal 3 6 2 7 15" xfId="51644"/>
    <cellStyle name="Normal 3 6 2 7 16" xfId="51645"/>
    <cellStyle name="Normal 3 6 2 7 17" xfId="51646"/>
    <cellStyle name="Normal 3 6 2 7 18" xfId="51647"/>
    <cellStyle name="Normal 3 6 2 7 19" xfId="51648"/>
    <cellStyle name="Normal 3 6 2 7 2" xfId="51649"/>
    <cellStyle name="Normal 3 6 2 7 20" xfId="51650"/>
    <cellStyle name="Normal 3 6 2 7 21" xfId="51651"/>
    <cellStyle name="Normal 3 6 2 7 22" xfId="51652"/>
    <cellStyle name="Normal 3 6 2 7 3" xfId="51653"/>
    <cellStyle name="Normal 3 6 2 7 4" xfId="51654"/>
    <cellStyle name="Normal 3 6 2 7 5" xfId="51655"/>
    <cellStyle name="Normal 3 6 2 7 6" xfId="51656"/>
    <cellStyle name="Normal 3 6 2 7 7" xfId="51657"/>
    <cellStyle name="Normal 3 6 2 7 8" xfId="51658"/>
    <cellStyle name="Normal 3 6 2 7 9" xfId="51659"/>
    <cellStyle name="Normal 3 6 2 8" xfId="51660"/>
    <cellStyle name="Normal 3 6 2 8 10" xfId="51661"/>
    <cellStyle name="Normal 3 6 2 8 11" xfId="51662"/>
    <cellStyle name="Normal 3 6 2 8 12" xfId="51663"/>
    <cellStyle name="Normal 3 6 2 8 13" xfId="51664"/>
    <cellStyle name="Normal 3 6 2 8 14" xfId="51665"/>
    <cellStyle name="Normal 3 6 2 8 15" xfId="51666"/>
    <cellStyle name="Normal 3 6 2 8 16" xfId="51667"/>
    <cellStyle name="Normal 3 6 2 8 17" xfId="51668"/>
    <cellStyle name="Normal 3 6 2 8 18" xfId="51669"/>
    <cellStyle name="Normal 3 6 2 8 19" xfId="51670"/>
    <cellStyle name="Normal 3 6 2 8 2" xfId="51671"/>
    <cellStyle name="Normal 3 6 2 8 20" xfId="51672"/>
    <cellStyle name="Normal 3 6 2 8 21" xfId="51673"/>
    <cellStyle name="Normal 3 6 2 8 22" xfId="51674"/>
    <cellStyle name="Normal 3 6 2 8 3" xfId="51675"/>
    <cellStyle name="Normal 3 6 2 8 4" xfId="51676"/>
    <cellStyle name="Normal 3 6 2 8 5" xfId="51677"/>
    <cellStyle name="Normal 3 6 2 8 6" xfId="51678"/>
    <cellStyle name="Normal 3 6 2 8 7" xfId="51679"/>
    <cellStyle name="Normal 3 6 2 8 8" xfId="51680"/>
    <cellStyle name="Normal 3 6 2 8 9" xfId="51681"/>
    <cellStyle name="Normal 3 6 2 9" xfId="51682"/>
    <cellStyle name="Normal 3 6 2 9 10" xfId="51683"/>
    <cellStyle name="Normal 3 6 2 9 11" xfId="51684"/>
    <cellStyle name="Normal 3 6 2 9 12" xfId="51685"/>
    <cellStyle name="Normal 3 6 2 9 13" xfId="51686"/>
    <cellStyle name="Normal 3 6 2 9 14" xfId="51687"/>
    <cellStyle name="Normal 3 6 2 9 15" xfId="51688"/>
    <cellStyle name="Normal 3 6 2 9 16" xfId="51689"/>
    <cellStyle name="Normal 3 6 2 9 17" xfId="51690"/>
    <cellStyle name="Normal 3 6 2 9 18" xfId="51691"/>
    <cellStyle name="Normal 3 6 2 9 19" xfId="51692"/>
    <cellStyle name="Normal 3 6 2 9 2" xfId="51693"/>
    <cellStyle name="Normal 3 6 2 9 20" xfId="51694"/>
    <cellStyle name="Normal 3 6 2 9 21" xfId="51695"/>
    <cellStyle name="Normal 3 6 2 9 22" xfId="51696"/>
    <cellStyle name="Normal 3 6 2 9 3" xfId="51697"/>
    <cellStyle name="Normal 3 6 2 9 4" xfId="51698"/>
    <cellStyle name="Normal 3 6 2 9 5" xfId="51699"/>
    <cellStyle name="Normal 3 6 2 9 6" xfId="51700"/>
    <cellStyle name="Normal 3 6 2 9 7" xfId="51701"/>
    <cellStyle name="Normal 3 6 2 9 8" xfId="51702"/>
    <cellStyle name="Normal 3 6 2 9 9" xfId="51703"/>
    <cellStyle name="Normal 3 6 20" xfId="51704"/>
    <cellStyle name="Normal 3 6 21" xfId="51705"/>
    <cellStyle name="Normal 3 6 22" xfId="51706"/>
    <cellStyle name="Normal 3 6 23" xfId="51707"/>
    <cellStyle name="Normal 3 6 24" xfId="51708"/>
    <cellStyle name="Normal 3 6 25" xfId="51709"/>
    <cellStyle name="Normal 3 6 26" xfId="51710"/>
    <cellStyle name="Normal 3 6 27" xfId="51711"/>
    <cellStyle name="Normal 3 6 28" xfId="51712"/>
    <cellStyle name="Normal 3 6 29" xfId="51713"/>
    <cellStyle name="Normal 3 6 3" xfId="51714"/>
    <cellStyle name="Normal 3 6 30" xfId="51715"/>
    <cellStyle name="Normal 3 6 31" xfId="51716"/>
    <cellStyle name="Normal 3 6 32" xfId="51717"/>
    <cellStyle name="Normal 3 6 33" xfId="51718"/>
    <cellStyle name="Normal 3 6 34" xfId="51719"/>
    <cellStyle name="Normal 3 6 35" xfId="51720"/>
    <cellStyle name="Normal 3 6 36" xfId="51721"/>
    <cellStyle name="Normal 3 6 37" xfId="51722"/>
    <cellStyle name="Normal 3 6 38" xfId="51723"/>
    <cellStyle name="Normal 3 6 39" xfId="51724"/>
    <cellStyle name="Normal 3 6 4" xfId="51725"/>
    <cellStyle name="Normal 3 6 40" xfId="51726"/>
    <cellStyle name="Normal 3 6 5" xfId="51727"/>
    <cellStyle name="Normal 3 6 6" xfId="51728"/>
    <cellStyle name="Normal 3 6 7" xfId="51729"/>
    <cellStyle name="Normal 3 6 8" xfId="51730"/>
    <cellStyle name="Normal 3 6 9" xfId="51731"/>
    <cellStyle name="Normal 3 7" xfId="51732"/>
    <cellStyle name="Normal 3 7 10" xfId="51733"/>
    <cellStyle name="Normal 3 7 11" xfId="51734"/>
    <cellStyle name="Normal 3 7 12" xfId="51735"/>
    <cellStyle name="Normal 3 7 13" xfId="51736"/>
    <cellStyle name="Normal 3 7 14" xfId="51737"/>
    <cellStyle name="Normal 3 7 15" xfId="51738"/>
    <cellStyle name="Normal 3 7 16" xfId="51739"/>
    <cellStyle name="Normal 3 7 17" xfId="51740"/>
    <cellStyle name="Normal 3 7 18" xfId="51741"/>
    <cellStyle name="Normal 3 7 19" xfId="51742"/>
    <cellStyle name="Normal 3 7 2" xfId="51743"/>
    <cellStyle name="Normal 3 7 20" xfId="51744"/>
    <cellStyle name="Normal 3 7 21" xfId="51745"/>
    <cellStyle name="Normal 3 7 22" xfId="51746"/>
    <cellStyle name="Normal 3 7 3" xfId="51747"/>
    <cellStyle name="Normal 3 7 4" xfId="51748"/>
    <cellStyle name="Normal 3 7 5" xfId="51749"/>
    <cellStyle name="Normal 3 7 6" xfId="51750"/>
    <cellStyle name="Normal 3 7 7" xfId="51751"/>
    <cellStyle name="Normal 3 7 8" xfId="51752"/>
    <cellStyle name="Normal 3 7 9" xfId="51753"/>
    <cellStyle name="Normal 3 8" xfId="51754"/>
    <cellStyle name="Normal 3 8 10" xfId="51755"/>
    <cellStyle name="Normal 3 8 11" xfId="51756"/>
    <cellStyle name="Normal 3 8 12" xfId="51757"/>
    <cellStyle name="Normal 3 8 13" xfId="51758"/>
    <cellStyle name="Normal 3 8 14" xfId="51759"/>
    <cellStyle name="Normal 3 8 15" xfId="51760"/>
    <cellStyle name="Normal 3 8 16" xfId="51761"/>
    <cellStyle name="Normal 3 8 17" xfId="51762"/>
    <cellStyle name="Normal 3 8 18" xfId="51763"/>
    <cellStyle name="Normal 3 8 19" xfId="51764"/>
    <cellStyle name="Normal 3 8 2" xfId="51765"/>
    <cellStyle name="Normal 3 8 20" xfId="51766"/>
    <cellStyle name="Normal 3 8 21" xfId="51767"/>
    <cellStyle name="Normal 3 8 22" xfId="51768"/>
    <cellStyle name="Normal 3 8 3" xfId="51769"/>
    <cellStyle name="Normal 3 8 4" xfId="51770"/>
    <cellStyle name="Normal 3 8 5" xfId="51771"/>
    <cellStyle name="Normal 3 8 6" xfId="51772"/>
    <cellStyle name="Normal 3 8 7" xfId="51773"/>
    <cellStyle name="Normal 3 8 8" xfId="51774"/>
    <cellStyle name="Normal 3 8 9" xfId="51775"/>
    <cellStyle name="Normal 3 9" xfId="51776"/>
    <cellStyle name="Normal 3 9 10" xfId="51777"/>
    <cellStyle name="Normal 3 9 11" xfId="51778"/>
    <cellStyle name="Normal 3 9 12" xfId="51779"/>
    <cellStyle name="Normal 3 9 13" xfId="51780"/>
    <cellStyle name="Normal 3 9 14" xfId="51781"/>
    <cellStyle name="Normal 3 9 15" xfId="51782"/>
    <cellStyle name="Normal 3 9 16" xfId="51783"/>
    <cellStyle name="Normal 3 9 17" xfId="51784"/>
    <cellStyle name="Normal 3 9 18" xfId="51785"/>
    <cellStyle name="Normal 3 9 19" xfId="51786"/>
    <cellStyle name="Normal 3 9 2" xfId="51787"/>
    <cellStyle name="Normal 3 9 20" xfId="51788"/>
    <cellStyle name="Normal 3 9 21" xfId="51789"/>
    <cellStyle name="Normal 3 9 22" xfId="51790"/>
    <cellStyle name="Normal 3 9 3" xfId="51791"/>
    <cellStyle name="Normal 3 9 4" xfId="51792"/>
    <cellStyle name="Normal 3 9 5" xfId="51793"/>
    <cellStyle name="Normal 3 9 6" xfId="51794"/>
    <cellStyle name="Normal 3 9 7" xfId="51795"/>
    <cellStyle name="Normal 3 9 8" xfId="51796"/>
    <cellStyle name="Normal 3 9 9" xfId="51797"/>
    <cellStyle name="Normal 30" xfId="51798"/>
    <cellStyle name="Normal 31" xfId="51799"/>
    <cellStyle name="Normal 32" xfId="51800"/>
    <cellStyle name="Normal 38" xfId="51801"/>
    <cellStyle name="Normal 39" xfId="51802"/>
    <cellStyle name="Normal 4" xfId="51803"/>
    <cellStyle name="Normal 4 10" xfId="51804"/>
    <cellStyle name="Normal 4 11" xfId="51805"/>
    <cellStyle name="Normal 4 12" xfId="51806"/>
    <cellStyle name="Normal 4 13" xfId="51807"/>
    <cellStyle name="Normal 4 14" xfId="51808"/>
    <cellStyle name="Normal 4 15" xfId="51809"/>
    <cellStyle name="Normal 4 16" xfId="51810"/>
    <cellStyle name="Normal 4 17" xfId="51811"/>
    <cellStyle name="Normal 4 18" xfId="51812"/>
    <cellStyle name="Normal 4 19" xfId="51813"/>
    <cellStyle name="Normal 4 2" xfId="51814"/>
    <cellStyle name="Normal 4 2 10" xfId="51815"/>
    <cellStyle name="Normal 4 2 11" xfId="51816"/>
    <cellStyle name="Normal 4 2 12" xfId="51817"/>
    <cellStyle name="Normal 4 2 13" xfId="51818"/>
    <cellStyle name="Normal 4 2 14" xfId="51819"/>
    <cellStyle name="Normal 4 2 15" xfId="51820"/>
    <cellStyle name="Normal 4 2 16" xfId="51821"/>
    <cellStyle name="Normal 4 2 17" xfId="51822"/>
    <cellStyle name="Normal 4 2 18" xfId="51823"/>
    <cellStyle name="Normal 4 2 19" xfId="51824"/>
    <cellStyle name="Normal 4 2 2" xfId="51825"/>
    <cellStyle name="Normal 4 2 20" xfId="51826"/>
    <cellStyle name="Normal 4 2 21" xfId="51827"/>
    <cellStyle name="Normal 4 2 22" xfId="51828"/>
    <cellStyle name="Normal 4 2 3" xfId="51829"/>
    <cellStyle name="Normal 4 2 4" xfId="51830"/>
    <cellStyle name="Normal 4 2 5" xfId="51831"/>
    <cellStyle name="Normal 4 2 6" xfId="51832"/>
    <cellStyle name="Normal 4 2 7" xfId="51833"/>
    <cellStyle name="Normal 4 2 8" xfId="51834"/>
    <cellStyle name="Normal 4 2 9" xfId="51835"/>
    <cellStyle name="Normal 4 20" xfId="51836"/>
    <cellStyle name="Normal 4 21" xfId="51837"/>
    <cellStyle name="Normal 4 22" xfId="51838"/>
    <cellStyle name="Normal 4 23" xfId="51839"/>
    <cellStyle name="Normal 4 24" xfId="51840"/>
    <cellStyle name="Normal 4 25" xfId="51841"/>
    <cellStyle name="Normal 4 26" xfId="51842"/>
    <cellStyle name="Normal 4 27" xfId="51843"/>
    <cellStyle name="Normal 4 28" xfId="51844"/>
    <cellStyle name="Normal 4 29" xfId="51845"/>
    <cellStyle name="Normal 4 3" xfId="51846"/>
    <cellStyle name="Normal 4 3 10" xfId="51847"/>
    <cellStyle name="Normal 4 3 11" xfId="51848"/>
    <cellStyle name="Normal 4 3 12" xfId="51849"/>
    <cellStyle name="Normal 4 3 13" xfId="51850"/>
    <cellStyle name="Normal 4 3 14" xfId="51851"/>
    <cellStyle name="Normal 4 3 15" xfId="51852"/>
    <cellStyle name="Normal 4 3 16" xfId="51853"/>
    <cellStyle name="Normal 4 3 17" xfId="51854"/>
    <cellStyle name="Normal 4 3 18" xfId="51855"/>
    <cellStyle name="Normal 4 3 19" xfId="51856"/>
    <cellStyle name="Normal 4 3 2" xfId="51857"/>
    <cellStyle name="Normal 4 3 20" xfId="51858"/>
    <cellStyle name="Normal 4 3 21" xfId="51859"/>
    <cellStyle name="Normal 4 3 22" xfId="51860"/>
    <cellStyle name="Normal 4 3 3" xfId="51861"/>
    <cellStyle name="Normal 4 3 4" xfId="51862"/>
    <cellStyle name="Normal 4 3 5" xfId="51863"/>
    <cellStyle name="Normal 4 3 6" xfId="51864"/>
    <cellStyle name="Normal 4 3 7" xfId="51865"/>
    <cellStyle name="Normal 4 3 8" xfId="51866"/>
    <cellStyle name="Normal 4 3 9" xfId="51867"/>
    <cellStyle name="Normal 4 30" xfId="51868"/>
    <cellStyle name="Normal 4 4" xfId="51869"/>
    <cellStyle name="Normal 4 4 10" xfId="51870"/>
    <cellStyle name="Normal 4 4 11" xfId="51871"/>
    <cellStyle name="Normal 4 4 12" xfId="51872"/>
    <cellStyle name="Normal 4 4 13" xfId="51873"/>
    <cellStyle name="Normal 4 4 14" xfId="51874"/>
    <cellStyle name="Normal 4 4 15" xfId="51875"/>
    <cellStyle name="Normal 4 4 16" xfId="51876"/>
    <cellStyle name="Normal 4 4 17" xfId="51877"/>
    <cellStyle name="Normal 4 4 18" xfId="51878"/>
    <cellStyle name="Normal 4 4 19" xfId="51879"/>
    <cellStyle name="Normal 4 4 2" xfId="51880"/>
    <cellStyle name="Normal 4 4 20" xfId="51881"/>
    <cellStyle name="Normal 4 4 21" xfId="51882"/>
    <cellStyle name="Normal 4 4 22" xfId="51883"/>
    <cellStyle name="Normal 4 4 3" xfId="51884"/>
    <cellStyle name="Normal 4 4 4" xfId="51885"/>
    <cellStyle name="Normal 4 4 5" xfId="51886"/>
    <cellStyle name="Normal 4 4 6" xfId="51887"/>
    <cellStyle name="Normal 4 4 7" xfId="51888"/>
    <cellStyle name="Normal 4 4 8" xfId="51889"/>
    <cellStyle name="Normal 4 4 9" xfId="51890"/>
    <cellStyle name="Normal 4 5" xfId="51891"/>
    <cellStyle name="Normal 4 5 10" xfId="51892"/>
    <cellStyle name="Normal 4 5 11" xfId="51893"/>
    <cellStyle name="Normal 4 5 12" xfId="51894"/>
    <cellStyle name="Normal 4 5 13" xfId="51895"/>
    <cellStyle name="Normal 4 5 14" xfId="51896"/>
    <cellStyle name="Normal 4 5 15" xfId="51897"/>
    <cellStyle name="Normal 4 5 16" xfId="51898"/>
    <cellStyle name="Normal 4 5 17" xfId="51899"/>
    <cellStyle name="Normal 4 5 18" xfId="51900"/>
    <cellStyle name="Normal 4 5 19" xfId="51901"/>
    <cellStyle name="Normal 4 5 2" xfId="51902"/>
    <cellStyle name="Normal 4 5 2 10" xfId="51903"/>
    <cellStyle name="Normal 4 5 2 11" xfId="51904"/>
    <cellStyle name="Normal 4 5 2 12" xfId="51905"/>
    <cellStyle name="Normal 4 5 2 13" xfId="51906"/>
    <cellStyle name="Normal 4 5 2 14" xfId="51907"/>
    <cellStyle name="Normal 4 5 2 15" xfId="51908"/>
    <cellStyle name="Normal 4 5 2 16" xfId="51909"/>
    <cellStyle name="Normal 4 5 2 17" xfId="51910"/>
    <cellStyle name="Normal 4 5 2 18" xfId="51911"/>
    <cellStyle name="Normal 4 5 2 19" xfId="51912"/>
    <cellStyle name="Normal 4 5 2 2" xfId="51913"/>
    <cellStyle name="Normal 4 5 2 20" xfId="51914"/>
    <cellStyle name="Normal 4 5 2 21" xfId="51915"/>
    <cellStyle name="Normal 4 5 2 22" xfId="51916"/>
    <cellStyle name="Normal 4 5 2 23" xfId="51917"/>
    <cellStyle name="Normal 4 5 2 24" xfId="51918"/>
    <cellStyle name="Normal 4 5 2 25" xfId="51919"/>
    <cellStyle name="Normal 4 5 2 26" xfId="51920"/>
    <cellStyle name="Normal 4 5 2 27" xfId="51921"/>
    <cellStyle name="Normal 4 5 2 28" xfId="51922"/>
    <cellStyle name="Normal 4 5 2 29" xfId="51923"/>
    <cellStyle name="Normal 4 5 2 3" xfId="51924"/>
    <cellStyle name="Normal 4 5 2 30" xfId="51925"/>
    <cellStyle name="Normal 4 5 2 31" xfId="51926"/>
    <cellStyle name="Normal 4 5 2 32" xfId="51927"/>
    <cellStyle name="Normal 4 5 2 33" xfId="51928"/>
    <cellStyle name="Normal 4 5 2 34" xfId="51929"/>
    <cellStyle name="Normal 4 5 2 35" xfId="51930"/>
    <cellStyle name="Normal 4 5 2 36" xfId="51931"/>
    <cellStyle name="Normal 4 5 2 37" xfId="51932"/>
    <cellStyle name="Normal 4 5 2 4" xfId="51933"/>
    <cellStyle name="Normal 4 5 2 5" xfId="51934"/>
    <cellStyle name="Normal 4 5 2 6" xfId="51935"/>
    <cellStyle name="Normal 4 5 2 7" xfId="51936"/>
    <cellStyle name="Normal 4 5 2 8" xfId="51937"/>
    <cellStyle name="Normal 4 5 2 9" xfId="51938"/>
    <cellStyle name="Normal 4 5 20" xfId="51939"/>
    <cellStyle name="Normal 4 5 21" xfId="51940"/>
    <cellStyle name="Normal 4 5 22" xfId="51941"/>
    <cellStyle name="Normal 4 5 23" xfId="51942"/>
    <cellStyle name="Normal 4 5 24" xfId="51943"/>
    <cellStyle name="Normal 4 5 25" xfId="51944"/>
    <cellStyle name="Normal 4 5 26" xfId="51945"/>
    <cellStyle name="Normal 4 5 27" xfId="51946"/>
    <cellStyle name="Normal 4 5 28" xfId="51947"/>
    <cellStyle name="Normal 4 5 29" xfId="51948"/>
    <cellStyle name="Normal 4 5 3" xfId="51949"/>
    <cellStyle name="Normal 4 5 30" xfId="51950"/>
    <cellStyle name="Normal 4 5 31" xfId="51951"/>
    <cellStyle name="Normal 4 5 32" xfId="51952"/>
    <cellStyle name="Normal 4 5 33" xfId="51953"/>
    <cellStyle name="Normal 4 5 34" xfId="51954"/>
    <cellStyle name="Normal 4 5 35" xfId="51955"/>
    <cellStyle name="Normal 4 5 36" xfId="51956"/>
    <cellStyle name="Normal 4 5 37" xfId="51957"/>
    <cellStyle name="Normal 4 5 4" xfId="51958"/>
    <cellStyle name="Normal 4 5 5" xfId="51959"/>
    <cellStyle name="Normal 4 5 6" xfId="51960"/>
    <cellStyle name="Normal 4 5 7" xfId="51961"/>
    <cellStyle name="Normal 4 5 8" xfId="51962"/>
    <cellStyle name="Normal 4 5 9" xfId="51963"/>
    <cellStyle name="Normal 4 6" xfId="51964"/>
    <cellStyle name="Normal 4 6 10" xfId="51965"/>
    <cellStyle name="Normal 4 6 11" xfId="51966"/>
    <cellStyle name="Normal 4 6 12" xfId="51967"/>
    <cellStyle name="Normal 4 6 13" xfId="51968"/>
    <cellStyle name="Normal 4 6 14" xfId="51969"/>
    <cellStyle name="Normal 4 6 15" xfId="51970"/>
    <cellStyle name="Normal 4 6 16" xfId="51971"/>
    <cellStyle name="Normal 4 6 17" xfId="51972"/>
    <cellStyle name="Normal 4 6 18" xfId="51973"/>
    <cellStyle name="Normal 4 6 19" xfId="51974"/>
    <cellStyle name="Normal 4 6 2" xfId="51975"/>
    <cellStyle name="Normal 4 6 20" xfId="51976"/>
    <cellStyle name="Normal 4 6 21" xfId="51977"/>
    <cellStyle name="Normal 4 6 22" xfId="51978"/>
    <cellStyle name="Normal 4 6 3" xfId="51979"/>
    <cellStyle name="Normal 4 6 4" xfId="51980"/>
    <cellStyle name="Normal 4 6 5" xfId="51981"/>
    <cellStyle name="Normal 4 6 6" xfId="51982"/>
    <cellStyle name="Normal 4 6 7" xfId="51983"/>
    <cellStyle name="Normal 4 6 8" xfId="51984"/>
    <cellStyle name="Normal 4 6 9" xfId="51985"/>
    <cellStyle name="Normal 4 7" xfId="51986"/>
    <cellStyle name="Normal 4 7 10" xfId="51987"/>
    <cellStyle name="Normal 4 7 11" xfId="51988"/>
    <cellStyle name="Normal 4 7 12" xfId="51989"/>
    <cellStyle name="Normal 4 7 13" xfId="51990"/>
    <cellStyle name="Normal 4 7 14" xfId="51991"/>
    <cellStyle name="Normal 4 7 15" xfId="51992"/>
    <cellStyle name="Normal 4 7 16" xfId="51993"/>
    <cellStyle name="Normal 4 7 17" xfId="51994"/>
    <cellStyle name="Normal 4 7 18" xfId="51995"/>
    <cellStyle name="Normal 4 7 19" xfId="51996"/>
    <cellStyle name="Normal 4 7 2" xfId="51997"/>
    <cellStyle name="Normal 4 7 20" xfId="51998"/>
    <cellStyle name="Normal 4 7 21" xfId="51999"/>
    <cellStyle name="Normal 4 7 22" xfId="52000"/>
    <cellStyle name="Normal 4 7 3" xfId="52001"/>
    <cellStyle name="Normal 4 7 4" xfId="52002"/>
    <cellStyle name="Normal 4 7 5" xfId="52003"/>
    <cellStyle name="Normal 4 7 6" xfId="52004"/>
    <cellStyle name="Normal 4 7 7" xfId="52005"/>
    <cellStyle name="Normal 4 7 8" xfId="52006"/>
    <cellStyle name="Normal 4 7 9" xfId="52007"/>
    <cellStyle name="Normal 4 8" xfId="52008"/>
    <cellStyle name="Normal 4 8 10" xfId="52009"/>
    <cellStyle name="Normal 4 8 11" xfId="52010"/>
    <cellStyle name="Normal 4 8 12" xfId="52011"/>
    <cellStyle name="Normal 4 8 13" xfId="52012"/>
    <cellStyle name="Normal 4 8 14" xfId="52013"/>
    <cellStyle name="Normal 4 8 15" xfId="52014"/>
    <cellStyle name="Normal 4 8 16" xfId="52015"/>
    <cellStyle name="Normal 4 8 17" xfId="52016"/>
    <cellStyle name="Normal 4 8 18" xfId="52017"/>
    <cellStyle name="Normal 4 8 19" xfId="52018"/>
    <cellStyle name="Normal 4 8 2" xfId="52019"/>
    <cellStyle name="Normal 4 8 20" xfId="52020"/>
    <cellStyle name="Normal 4 8 21" xfId="52021"/>
    <cellStyle name="Normal 4 8 22" xfId="52022"/>
    <cellStyle name="Normal 4 8 3" xfId="52023"/>
    <cellStyle name="Normal 4 8 4" xfId="52024"/>
    <cellStyle name="Normal 4 8 5" xfId="52025"/>
    <cellStyle name="Normal 4 8 6" xfId="52026"/>
    <cellStyle name="Normal 4 8 7" xfId="52027"/>
    <cellStyle name="Normal 4 8 8" xfId="52028"/>
    <cellStyle name="Normal 4 8 9" xfId="52029"/>
    <cellStyle name="Normal 4 9" xfId="52030"/>
    <cellStyle name="Normal 42" xfId="52031"/>
    <cellStyle name="Normal 5" xfId="52032"/>
    <cellStyle name="Normal 5 10" xfId="52033"/>
    <cellStyle name="Normal 5 10 10" xfId="52034"/>
    <cellStyle name="Normal 5 10 11" xfId="52035"/>
    <cellStyle name="Normal 5 10 12" xfId="52036"/>
    <cellStyle name="Normal 5 10 13" xfId="52037"/>
    <cellStyle name="Normal 5 10 14" xfId="52038"/>
    <cellStyle name="Normal 5 10 15" xfId="52039"/>
    <cellStyle name="Normal 5 10 16" xfId="52040"/>
    <cellStyle name="Normal 5 10 17" xfId="52041"/>
    <cellStyle name="Normal 5 10 18" xfId="52042"/>
    <cellStyle name="Normal 5 10 19" xfId="52043"/>
    <cellStyle name="Normal 5 10 2" xfId="52044"/>
    <cellStyle name="Normal 5 10 20" xfId="52045"/>
    <cellStyle name="Normal 5 10 21" xfId="52046"/>
    <cellStyle name="Normal 5 10 22" xfId="52047"/>
    <cellStyle name="Normal 5 10 3" xfId="52048"/>
    <cellStyle name="Normal 5 10 4" xfId="52049"/>
    <cellStyle name="Normal 5 10 5" xfId="52050"/>
    <cellStyle name="Normal 5 10 6" xfId="52051"/>
    <cellStyle name="Normal 5 10 7" xfId="52052"/>
    <cellStyle name="Normal 5 10 8" xfId="52053"/>
    <cellStyle name="Normal 5 10 9" xfId="52054"/>
    <cellStyle name="Normal 5 11" xfId="52055"/>
    <cellStyle name="Normal 5 11 10" xfId="52056"/>
    <cellStyle name="Normal 5 11 11" xfId="52057"/>
    <cellStyle name="Normal 5 11 12" xfId="52058"/>
    <cellStyle name="Normal 5 11 13" xfId="52059"/>
    <cellStyle name="Normal 5 11 14" xfId="52060"/>
    <cellStyle name="Normal 5 11 15" xfId="52061"/>
    <cellStyle name="Normal 5 11 16" xfId="52062"/>
    <cellStyle name="Normal 5 11 17" xfId="52063"/>
    <cellStyle name="Normal 5 11 18" xfId="52064"/>
    <cellStyle name="Normal 5 11 19" xfId="52065"/>
    <cellStyle name="Normal 5 11 2" xfId="52066"/>
    <cellStyle name="Normal 5 11 2 10" xfId="52067"/>
    <cellStyle name="Normal 5 11 2 11" xfId="52068"/>
    <cellStyle name="Normal 5 11 2 12" xfId="52069"/>
    <cellStyle name="Normal 5 11 2 13" xfId="52070"/>
    <cellStyle name="Normal 5 11 2 14" xfId="52071"/>
    <cellStyle name="Normal 5 11 2 15" xfId="52072"/>
    <cellStyle name="Normal 5 11 2 16" xfId="52073"/>
    <cellStyle name="Normal 5 11 2 17" xfId="52074"/>
    <cellStyle name="Normal 5 11 2 18" xfId="52075"/>
    <cellStyle name="Normal 5 11 2 19" xfId="52076"/>
    <cellStyle name="Normal 5 11 2 2" xfId="52077"/>
    <cellStyle name="Normal 5 11 2 20" xfId="52078"/>
    <cellStyle name="Normal 5 11 2 21" xfId="52079"/>
    <cellStyle name="Normal 5 11 2 22" xfId="52080"/>
    <cellStyle name="Normal 5 11 2 23" xfId="52081"/>
    <cellStyle name="Normal 5 11 2 24" xfId="52082"/>
    <cellStyle name="Normal 5 11 2 25" xfId="52083"/>
    <cellStyle name="Normal 5 11 2 26" xfId="52084"/>
    <cellStyle name="Normal 5 11 2 27" xfId="52085"/>
    <cellStyle name="Normal 5 11 2 28" xfId="52086"/>
    <cellStyle name="Normal 5 11 2 29" xfId="52087"/>
    <cellStyle name="Normal 5 11 2 3" xfId="52088"/>
    <cellStyle name="Normal 5 11 2 30" xfId="52089"/>
    <cellStyle name="Normal 5 11 2 31" xfId="52090"/>
    <cellStyle name="Normal 5 11 2 32" xfId="52091"/>
    <cellStyle name="Normal 5 11 2 33" xfId="52092"/>
    <cellStyle name="Normal 5 11 2 34" xfId="52093"/>
    <cellStyle name="Normal 5 11 2 35" xfId="52094"/>
    <cellStyle name="Normal 5 11 2 36" xfId="52095"/>
    <cellStyle name="Normal 5 11 2 37" xfId="52096"/>
    <cellStyle name="Normal 5 11 2 4" xfId="52097"/>
    <cellStyle name="Normal 5 11 2 5" xfId="52098"/>
    <cellStyle name="Normal 5 11 2 6" xfId="52099"/>
    <cellStyle name="Normal 5 11 2 7" xfId="52100"/>
    <cellStyle name="Normal 5 11 2 8" xfId="52101"/>
    <cellStyle name="Normal 5 11 2 9" xfId="52102"/>
    <cellStyle name="Normal 5 11 20" xfId="52103"/>
    <cellStyle name="Normal 5 11 21" xfId="52104"/>
    <cellStyle name="Normal 5 11 22" xfId="52105"/>
    <cellStyle name="Normal 5 11 23" xfId="52106"/>
    <cellStyle name="Normal 5 11 24" xfId="52107"/>
    <cellStyle name="Normal 5 11 25" xfId="52108"/>
    <cellStyle name="Normal 5 11 26" xfId="52109"/>
    <cellStyle name="Normal 5 11 27" xfId="52110"/>
    <cellStyle name="Normal 5 11 28" xfId="52111"/>
    <cellStyle name="Normal 5 11 29" xfId="52112"/>
    <cellStyle name="Normal 5 11 3" xfId="52113"/>
    <cellStyle name="Normal 5 11 30" xfId="52114"/>
    <cellStyle name="Normal 5 11 31" xfId="52115"/>
    <cellStyle name="Normal 5 11 32" xfId="52116"/>
    <cellStyle name="Normal 5 11 33" xfId="52117"/>
    <cellStyle name="Normal 5 11 34" xfId="52118"/>
    <cellStyle name="Normal 5 11 35" xfId="52119"/>
    <cellStyle name="Normal 5 11 36" xfId="52120"/>
    <cellStyle name="Normal 5 11 37" xfId="52121"/>
    <cellStyle name="Normal 5 11 4" xfId="52122"/>
    <cellStyle name="Normal 5 11 5" xfId="52123"/>
    <cellStyle name="Normal 5 11 6" xfId="52124"/>
    <cellStyle name="Normal 5 11 7" xfId="52125"/>
    <cellStyle name="Normal 5 11 8" xfId="52126"/>
    <cellStyle name="Normal 5 11 9" xfId="52127"/>
    <cellStyle name="Normal 5 12" xfId="52128"/>
    <cellStyle name="Normal 5 12 10" xfId="52129"/>
    <cellStyle name="Normal 5 12 11" xfId="52130"/>
    <cellStyle name="Normal 5 12 12" xfId="52131"/>
    <cellStyle name="Normal 5 12 13" xfId="52132"/>
    <cellStyle name="Normal 5 12 14" xfId="52133"/>
    <cellStyle name="Normal 5 12 15" xfId="52134"/>
    <cellStyle name="Normal 5 12 16" xfId="52135"/>
    <cellStyle name="Normal 5 12 17" xfId="52136"/>
    <cellStyle name="Normal 5 12 18" xfId="52137"/>
    <cellStyle name="Normal 5 12 19" xfId="52138"/>
    <cellStyle name="Normal 5 12 2" xfId="52139"/>
    <cellStyle name="Normal 5 12 20" xfId="52140"/>
    <cellStyle name="Normal 5 12 21" xfId="52141"/>
    <cellStyle name="Normal 5 12 22" xfId="52142"/>
    <cellStyle name="Normal 5 12 23" xfId="52143"/>
    <cellStyle name="Normal 5 12 24" xfId="52144"/>
    <cellStyle name="Normal 5 12 25" xfId="52145"/>
    <cellStyle name="Normal 5 12 26" xfId="52146"/>
    <cellStyle name="Normal 5 12 27" xfId="52147"/>
    <cellStyle name="Normal 5 12 28" xfId="52148"/>
    <cellStyle name="Normal 5 12 3" xfId="52149"/>
    <cellStyle name="Normal 5 12 4" xfId="52150"/>
    <cellStyle name="Normal 5 12 5" xfId="52151"/>
    <cellStyle name="Normal 5 12 6" xfId="52152"/>
    <cellStyle name="Normal 5 12 7" xfId="52153"/>
    <cellStyle name="Normal 5 12 8" xfId="52154"/>
    <cellStyle name="Normal 5 12 9" xfId="52155"/>
    <cellStyle name="Normal 5 13" xfId="52156"/>
    <cellStyle name="Normal 5 13 10" xfId="52157"/>
    <cellStyle name="Normal 5 13 11" xfId="52158"/>
    <cellStyle name="Normal 5 13 12" xfId="52159"/>
    <cellStyle name="Normal 5 13 13" xfId="52160"/>
    <cellStyle name="Normal 5 13 14" xfId="52161"/>
    <cellStyle name="Normal 5 13 15" xfId="52162"/>
    <cellStyle name="Normal 5 13 16" xfId="52163"/>
    <cellStyle name="Normal 5 13 17" xfId="52164"/>
    <cellStyle name="Normal 5 13 18" xfId="52165"/>
    <cellStyle name="Normal 5 13 19" xfId="52166"/>
    <cellStyle name="Normal 5 13 2" xfId="52167"/>
    <cellStyle name="Normal 5 13 20" xfId="52168"/>
    <cellStyle name="Normal 5 13 21" xfId="52169"/>
    <cellStyle name="Normal 5 13 22" xfId="52170"/>
    <cellStyle name="Normal 5 13 23" xfId="52171"/>
    <cellStyle name="Normal 5 13 24" xfId="52172"/>
    <cellStyle name="Normal 5 13 25" xfId="52173"/>
    <cellStyle name="Normal 5 13 26" xfId="52174"/>
    <cellStyle name="Normal 5 13 27" xfId="52175"/>
    <cellStyle name="Normal 5 13 28" xfId="52176"/>
    <cellStyle name="Normal 5 13 3" xfId="52177"/>
    <cellStyle name="Normal 5 13 4" xfId="52178"/>
    <cellStyle name="Normal 5 13 5" xfId="52179"/>
    <cellStyle name="Normal 5 13 6" xfId="52180"/>
    <cellStyle name="Normal 5 13 7" xfId="52181"/>
    <cellStyle name="Normal 5 13 8" xfId="52182"/>
    <cellStyle name="Normal 5 13 9" xfId="52183"/>
    <cellStyle name="Normal 5 14" xfId="52184"/>
    <cellStyle name="Normal 5 14 10" xfId="52185"/>
    <cellStyle name="Normal 5 14 11" xfId="52186"/>
    <cellStyle name="Normal 5 14 12" xfId="52187"/>
    <cellStyle name="Normal 5 14 13" xfId="52188"/>
    <cellStyle name="Normal 5 14 14" xfId="52189"/>
    <cellStyle name="Normal 5 14 15" xfId="52190"/>
    <cellStyle name="Normal 5 14 16" xfId="52191"/>
    <cellStyle name="Normal 5 14 17" xfId="52192"/>
    <cellStyle name="Normal 5 14 18" xfId="52193"/>
    <cellStyle name="Normal 5 14 19" xfId="52194"/>
    <cellStyle name="Normal 5 14 2" xfId="52195"/>
    <cellStyle name="Normal 5 14 20" xfId="52196"/>
    <cellStyle name="Normal 5 14 21" xfId="52197"/>
    <cellStyle name="Normal 5 14 22" xfId="52198"/>
    <cellStyle name="Normal 5 14 23" xfId="52199"/>
    <cellStyle name="Normal 5 14 24" xfId="52200"/>
    <cellStyle name="Normal 5 14 25" xfId="52201"/>
    <cellStyle name="Normal 5 14 26" xfId="52202"/>
    <cellStyle name="Normal 5 14 27" xfId="52203"/>
    <cellStyle name="Normal 5 14 28" xfId="52204"/>
    <cellStyle name="Normal 5 14 3" xfId="52205"/>
    <cellStyle name="Normal 5 14 4" xfId="52206"/>
    <cellStyle name="Normal 5 14 5" xfId="52207"/>
    <cellStyle name="Normal 5 14 6" xfId="52208"/>
    <cellStyle name="Normal 5 14 7" xfId="52209"/>
    <cellStyle name="Normal 5 14 8" xfId="52210"/>
    <cellStyle name="Normal 5 14 9" xfId="52211"/>
    <cellStyle name="Normal 5 15" xfId="52212"/>
    <cellStyle name="Normal 5 15 10" xfId="52213"/>
    <cellStyle name="Normal 5 15 11" xfId="52214"/>
    <cellStyle name="Normal 5 15 12" xfId="52215"/>
    <cellStyle name="Normal 5 15 13" xfId="52216"/>
    <cellStyle name="Normal 5 15 14" xfId="52217"/>
    <cellStyle name="Normal 5 15 15" xfId="52218"/>
    <cellStyle name="Normal 5 15 16" xfId="52219"/>
    <cellStyle name="Normal 5 15 17" xfId="52220"/>
    <cellStyle name="Normal 5 15 18" xfId="52221"/>
    <cellStyle name="Normal 5 15 19" xfId="52222"/>
    <cellStyle name="Normal 5 15 2" xfId="52223"/>
    <cellStyle name="Normal 5 15 20" xfId="52224"/>
    <cellStyle name="Normal 5 15 21" xfId="52225"/>
    <cellStyle name="Normal 5 15 22" xfId="52226"/>
    <cellStyle name="Normal 5 15 3" xfId="52227"/>
    <cellStyle name="Normal 5 15 4" xfId="52228"/>
    <cellStyle name="Normal 5 15 5" xfId="52229"/>
    <cellStyle name="Normal 5 15 6" xfId="52230"/>
    <cellStyle name="Normal 5 15 7" xfId="52231"/>
    <cellStyle name="Normal 5 15 8" xfId="52232"/>
    <cellStyle name="Normal 5 15 9" xfId="52233"/>
    <cellStyle name="Normal 5 16" xfId="52234"/>
    <cellStyle name="Normal 5 16 10" xfId="52235"/>
    <cellStyle name="Normal 5 16 11" xfId="52236"/>
    <cellStyle name="Normal 5 16 12" xfId="52237"/>
    <cellStyle name="Normal 5 16 13" xfId="52238"/>
    <cellStyle name="Normal 5 16 14" xfId="52239"/>
    <cellStyle name="Normal 5 16 15" xfId="52240"/>
    <cellStyle name="Normal 5 16 16" xfId="52241"/>
    <cellStyle name="Normal 5 16 17" xfId="52242"/>
    <cellStyle name="Normal 5 16 18" xfId="52243"/>
    <cellStyle name="Normal 5 16 19" xfId="52244"/>
    <cellStyle name="Normal 5 16 2" xfId="52245"/>
    <cellStyle name="Normal 5 16 20" xfId="52246"/>
    <cellStyle name="Normal 5 16 21" xfId="52247"/>
    <cellStyle name="Normal 5 16 22" xfId="52248"/>
    <cellStyle name="Normal 5 16 3" xfId="52249"/>
    <cellStyle name="Normal 5 16 4" xfId="52250"/>
    <cellStyle name="Normal 5 16 5" xfId="52251"/>
    <cellStyle name="Normal 5 16 6" xfId="52252"/>
    <cellStyle name="Normal 5 16 7" xfId="52253"/>
    <cellStyle name="Normal 5 16 8" xfId="52254"/>
    <cellStyle name="Normal 5 16 9" xfId="52255"/>
    <cellStyle name="Normal 5 17" xfId="52256"/>
    <cellStyle name="Normal 5 17 10" xfId="52257"/>
    <cellStyle name="Normal 5 17 11" xfId="52258"/>
    <cellStyle name="Normal 5 17 12" xfId="52259"/>
    <cellStyle name="Normal 5 17 13" xfId="52260"/>
    <cellStyle name="Normal 5 17 14" xfId="52261"/>
    <cellStyle name="Normal 5 17 15" xfId="52262"/>
    <cellStyle name="Normal 5 17 16" xfId="52263"/>
    <cellStyle name="Normal 5 17 17" xfId="52264"/>
    <cellStyle name="Normal 5 17 18" xfId="52265"/>
    <cellStyle name="Normal 5 17 19" xfId="52266"/>
    <cellStyle name="Normal 5 17 2" xfId="52267"/>
    <cellStyle name="Normal 5 17 20" xfId="52268"/>
    <cellStyle name="Normal 5 17 21" xfId="52269"/>
    <cellStyle name="Normal 5 17 22" xfId="52270"/>
    <cellStyle name="Normal 5 17 3" xfId="52271"/>
    <cellStyle name="Normal 5 17 4" xfId="52272"/>
    <cellStyle name="Normal 5 17 5" xfId="52273"/>
    <cellStyle name="Normal 5 17 6" xfId="52274"/>
    <cellStyle name="Normal 5 17 7" xfId="52275"/>
    <cellStyle name="Normal 5 17 8" xfId="52276"/>
    <cellStyle name="Normal 5 17 9" xfId="52277"/>
    <cellStyle name="Normal 5 18" xfId="52278"/>
    <cellStyle name="Normal 5 18 10" xfId="52279"/>
    <cellStyle name="Normal 5 18 11" xfId="52280"/>
    <cellStyle name="Normal 5 18 12" xfId="52281"/>
    <cellStyle name="Normal 5 18 13" xfId="52282"/>
    <cellStyle name="Normal 5 18 14" xfId="52283"/>
    <cellStyle name="Normal 5 18 15" xfId="52284"/>
    <cellStyle name="Normal 5 18 16" xfId="52285"/>
    <cellStyle name="Normal 5 18 17" xfId="52286"/>
    <cellStyle name="Normal 5 18 18" xfId="52287"/>
    <cellStyle name="Normal 5 18 19" xfId="52288"/>
    <cellStyle name="Normal 5 18 2" xfId="52289"/>
    <cellStyle name="Normal 5 18 20" xfId="52290"/>
    <cellStyle name="Normal 5 18 21" xfId="52291"/>
    <cellStyle name="Normal 5 18 22" xfId="52292"/>
    <cellStyle name="Normal 5 18 3" xfId="52293"/>
    <cellStyle name="Normal 5 18 4" xfId="52294"/>
    <cellStyle name="Normal 5 18 5" xfId="52295"/>
    <cellStyle name="Normal 5 18 6" xfId="52296"/>
    <cellStyle name="Normal 5 18 7" xfId="52297"/>
    <cellStyle name="Normal 5 18 8" xfId="52298"/>
    <cellStyle name="Normal 5 18 9" xfId="52299"/>
    <cellStyle name="Normal 5 19" xfId="52300"/>
    <cellStyle name="Normal 5 19 10" xfId="52301"/>
    <cellStyle name="Normal 5 19 11" xfId="52302"/>
    <cellStyle name="Normal 5 19 12" xfId="52303"/>
    <cellStyle name="Normal 5 19 13" xfId="52304"/>
    <cellStyle name="Normal 5 19 14" xfId="52305"/>
    <cellStyle name="Normal 5 19 15" xfId="52306"/>
    <cellStyle name="Normal 5 19 16" xfId="52307"/>
    <cellStyle name="Normal 5 19 17" xfId="52308"/>
    <cellStyle name="Normal 5 19 18" xfId="52309"/>
    <cellStyle name="Normal 5 19 19" xfId="52310"/>
    <cellStyle name="Normal 5 19 2" xfId="52311"/>
    <cellStyle name="Normal 5 19 20" xfId="52312"/>
    <cellStyle name="Normal 5 19 21" xfId="52313"/>
    <cellStyle name="Normal 5 19 22" xfId="52314"/>
    <cellStyle name="Normal 5 19 3" xfId="52315"/>
    <cellStyle name="Normal 5 19 4" xfId="52316"/>
    <cellStyle name="Normal 5 19 5" xfId="52317"/>
    <cellStyle name="Normal 5 19 6" xfId="52318"/>
    <cellStyle name="Normal 5 19 7" xfId="52319"/>
    <cellStyle name="Normal 5 19 8" xfId="52320"/>
    <cellStyle name="Normal 5 19 9" xfId="52321"/>
    <cellStyle name="Normal 5 2" xfId="52322"/>
    <cellStyle name="Normal 5 2 10" xfId="52323"/>
    <cellStyle name="Normal 5 2 11" xfId="52324"/>
    <cellStyle name="Normal 5 2 12" xfId="52325"/>
    <cellStyle name="Normal 5 2 13" xfId="52326"/>
    <cellStyle name="Normal 5 2 14" xfId="52327"/>
    <cellStyle name="Normal 5 2 15" xfId="52328"/>
    <cellStyle name="Normal 5 2 16" xfId="52329"/>
    <cellStyle name="Normal 5 2 17" xfId="52330"/>
    <cellStyle name="Normal 5 2 18" xfId="52331"/>
    <cellStyle name="Normal 5 2 19" xfId="52332"/>
    <cellStyle name="Normal 5 2 2" xfId="52333"/>
    <cellStyle name="Normal 5 2 2 10" xfId="52334"/>
    <cellStyle name="Normal 5 2 2 11" xfId="52335"/>
    <cellStyle name="Normal 5 2 2 12" xfId="52336"/>
    <cellStyle name="Normal 5 2 2 13" xfId="52337"/>
    <cellStyle name="Normal 5 2 2 14" xfId="52338"/>
    <cellStyle name="Normal 5 2 2 15" xfId="52339"/>
    <cellStyle name="Normal 5 2 2 16" xfId="52340"/>
    <cellStyle name="Normal 5 2 2 17" xfId="52341"/>
    <cellStyle name="Normal 5 2 2 18" xfId="52342"/>
    <cellStyle name="Normal 5 2 2 19" xfId="52343"/>
    <cellStyle name="Normal 5 2 2 2" xfId="52344"/>
    <cellStyle name="Normal 5 2 2 20" xfId="52345"/>
    <cellStyle name="Normal 5 2 2 21" xfId="52346"/>
    <cellStyle name="Normal 5 2 2 22" xfId="52347"/>
    <cellStyle name="Normal 5 2 2 3" xfId="52348"/>
    <cellStyle name="Normal 5 2 2 4" xfId="52349"/>
    <cellStyle name="Normal 5 2 2 5" xfId="52350"/>
    <cellStyle name="Normal 5 2 2 6" xfId="52351"/>
    <cellStyle name="Normal 5 2 2 7" xfId="52352"/>
    <cellStyle name="Normal 5 2 2 8" xfId="52353"/>
    <cellStyle name="Normal 5 2 2 9" xfId="52354"/>
    <cellStyle name="Normal 5 2 20" xfId="52355"/>
    <cellStyle name="Normal 5 2 21" xfId="52356"/>
    <cellStyle name="Normal 5 2 22" xfId="52357"/>
    <cellStyle name="Normal 5 2 23" xfId="52358"/>
    <cellStyle name="Normal 5 2 24" xfId="52359"/>
    <cellStyle name="Normal 5 2 25" xfId="52360"/>
    <cellStyle name="Normal 5 2 26" xfId="52361"/>
    <cellStyle name="Normal 5 2 3" xfId="52362"/>
    <cellStyle name="Normal 5 2 3 10" xfId="52363"/>
    <cellStyle name="Normal 5 2 3 11" xfId="52364"/>
    <cellStyle name="Normal 5 2 3 12" xfId="52365"/>
    <cellStyle name="Normal 5 2 3 13" xfId="52366"/>
    <cellStyle name="Normal 5 2 3 14" xfId="52367"/>
    <cellStyle name="Normal 5 2 3 15" xfId="52368"/>
    <cellStyle name="Normal 5 2 3 16" xfId="52369"/>
    <cellStyle name="Normal 5 2 3 17" xfId="52370"/>
    <cellStyle name="Normal 5 2 3 18" xfId="52371"/>
    <cellStyle name="Normal 5 2 3 19" xfId="52372"/>
    <cellStyle name="Normal 5 2 3 2" xfId="52373"/>
    <cellStyle name="Normal 5 2 3 20" xfId="52374"/>
    <cellStyle name="Normal 5 2 3 21" xfId="52375"/>
    <cellStyle name="Normal 5 2 3 22" xfId="52376"/>
    <cellStyle name="Normal 5 2 3 3" xfId="52377"/>
    <cellStyle name="Normal 5 2 3 4" xfId="52378"/>
    <cellStyle name="Normal 5 2 3 5" xfId="52379"/>
    <cellStyle name="Normal 5 2 3 6" xfId="52380"/>
    <cellStyle name="Normal 5 2 3 7" xfId="52381"/>
    <cellStyle name="Normal 5 2 3 8" xfId="52382"/>
    <cellStyle name="Normal 5 2 3 9" xfId="52383"/>
    <cellStyle name="Normal 5 2 4" xfId="52384"/>
    <cellStyle name="Normal 5 2 4 10" xfId="52385"/>
    <cellStyle name="Normal 5 2 4 11" xfId="52386"/>
    <cellStyle name="Normal 5 2 4 12" xfId="52387"/>
    <cellStyle name="Normal 5 2 4 13" xfId="52388"/>
    <cellStyle name="Normal 5 2 4 14" xfId="52389"/>
    <cellStyle name="Normal 5 2 4 15" xfId="52390"/>
    <cellStyle name="Normal 5 2 4 16" xfId="52391"/>
    <cellStyle name="Normal 5 2 4 17" xfId="52392"/>
    <cellStyle name="Normal 5 2 4 18" xfId="52393"/>
    <cellStyle name="Normal 5 2 4 19" xfId="52394"/>
    <cellStyle name="Normal 5 2 4 2" xfId="52395"/>
    <cellStyle name="Normal 5 2 4 20" xfId="52396"/>
    <cellStyle name="Normal 5 2 4 21" xfId="52397"/>
    <cellStyle name="Normal 5 2 4 22" xfId="52398"/>
    <cellStyle name="Normal 5 2 4 3" xfId="52399"/>
    <cellStyle name="Normal 5 2 4 4" xfId="52400"/>
    <cellStyle name="Normal 5 2 4 5" xfId="52401"/>
    <cellStyle name="Normal 5 2 4 6" xfId="52402"/>
    <cellStyle name="Normal 5 2 4 7" xfId="52403"/>
    <cellStyle name="Normal 5 2 4 8" xfId="52404"/>
    <cellStyle name="Normal 5 2 4 9" xfId="52405"/>
    <cellStyle name="Normal 5 2 5" xfId="52406"/>
    <cellStyle name="Normal 5 2 5 10" xfId="52407"/>
    <cellStyle name="Normal 5 2 5 11" xfId="52408"/>
    <cellStyle name="Normal 5 2 5 12" xfId="52409"/>
    <cellStyle name="Normal 5 2 5 13" xfId="52410"/>
    <cellStyle name="Normal 5 2 5 14" xfId="52411"/>
    <cellStyle name="Normal 5 2 5 15" xfId="52412"/>
    <cellStyle name="Normal 5 2 5 16" xfId="52413"/>
    <cellStyle name="Normal 5 2 5 17" xfId="52414"/>
    <cellStyle name="Normal 5 2 5 18" xfId="52415"/>
    <cellStyle name="Normal 5 2 5 19" xfId="52416"/>
    <cellStyle name="Normal 5 2 5 2" xfId="52417"/>
    <cellStyle name="Normal 5 2 5 20" xfId="52418"/>
    <cellStyle name="Normal 5 2 5 21" xfId="52419"/>
    <cellStyle name="Normal 5 2 5 22" xfId="52420"/>
    <cellStyle name="Normal 5 2 5 3" xfId="52421"/>
    <cellStyle name="Normal 5 2 5 4" xfId="52422"/>
    <cellStyle name="Normal 5 2 5 5" xfId="52423"/>
    <cellStyle name="Normal 5 2 5 6" xfId="52424"/>
    <cellStyle name="Normal 5 2 5 7" xfId="52425"/>
    <cellStyle name="Normal 5 2 5 8" xfId="52426"/>
    <cellStyle name="Normal 5 2 5 9" xfId="52427"/>
    <cellStyle name="Normal 5 2 6" xfId="52428"/>
    <cellStyle name="Normal 5 2 7" xfId="52429"/>
    <cellStyle name="Normal 5 2 8" xfId="52430"/>
    <cellStyle name="Normal 5 2 9" xfId="52431"/>
    <cellStyle name="Normal 5 20" xfId="52432"/>
    <cellStyle name="Normal 5 20 10" xfId="52433"/>
    <cellStyle name="Normal 5 20 11" xfId="52434"/>
    <cellStyle name="Normal 5 20 12" xfId="52435"/>
    <cellStyle name="Normal 5 20 13" xfId="52436"/>
    <cellStyle name="Normal 5 20 14" xfId="52437"/>
    <cellStyle name="Normal 5 20 15" xfId="52438"/>
    <cellStyle name="Normal 5 20 16" xfId="52439"/>
    <cellStyle name="Normal 5 20 17" xfId="52440"/>
    <cellStyle name="Normal 5 20 18" xfId="52441"/>
    <cellStyle name="Normal 5 20 19" xfId="52442"/>
    <cellStyle name="Normal 5 20 2" xfId="52443"/>
    <cellStyle name="Normal 5 20 20" xfId="52444"/>
    <cellStyle name="Normal 5 20 21" xfId="52445"/>
    <cellStyle name="Normal 5 20 22" xfId="52446"/>
    <cellStyle name="Normal 5 20 3" xfId="52447"/>
    <cellStyle name="Normal 5 20 4" xfId="52448"/>
    <cellStyle name="Normal 5 20 5" xfId="52449"/>
    <cellStyle name="Normal 5 20 6" xfId="52450"/>
    <cellStyle name="Normal 5 20 7" xfId="52451"/>
    <cellStyle name="Normal 5 20 8" xfId="52452"/>
    <cellStyle name="Normal 5 20 9" xfId="52453"/>
    <cellStyle name="Normal 5 21" xfId="52454"/>
    <cellStyle name="Normal 5 21 10" xfId="52455"/>
    <cellStyle name="Normal 5 21 11" xfId="52456"/>
    <cellStyle name="Normal 5 21 12" xfId="52457"/>
    <cellStyle name="Normal 5 21 13" xfId="52458"/>
    <cellStyle name="Normal 5 21 14" xfId="52459"/>
    <cellStyle name="Normal 5 21 15" xfId="52460"/>
    <cellStyle name="Normal 5 21 16" xfId="52461"/>
    <cellStyle name="Normal 5 21 17" xfId="52462"/>
    <cellStyle name="Normal 5 21 18" xfId="52463"/>
    <cellStyle name="Normal 5 21 19" xfId="52464"/>
    <cellStyle name="Normal 5 21 2" xfId="52465"/>
    <cellStyle name="Normal 5 21 20" xfId="52466"/>
    <cellStyle name="Normal 5 21 21" xfId="52467"/>
    <cellStyle name="Normal 5 21 22" xfId="52468"/>
    <cellStyle name="Normal 5 21 3" xfId="52469"/>
    <cellStyle name="Normal 5 21 4" xfId="52470"/>
    <cellStyle name="Normal 5 21 5" xfId="52471"/>
    <cellStyle name="Normal 5 21 6" xfId="52472"/>
    <cellStyle name="Normal 5 21 7" xfId="52473"/>
    <cellStyle name="Normal 5 21 8" xfId="52474"/>
    <cellStyle name="Normal 5 21 9" xfId="52475"/>
    <cellStyle name="Normal 5 22" xfId="52476"/>
    <cellStyle name="Normal 5 22 10" xfId="52477"/>
    <cellStyle name="Normal 5 22 11" xfId="52478"/>
    <cellStyle name="Normal 5 22 12" xfId="52479"/>
    <cellStyle name="Normal 5 22 13" xfId="52480"/>
    <cellStyle name="Normal 5 22 14" xfId="52481"/>
    <cellStyle name="Normal 5 22 15" xfId="52482"/>
    <cellStyle name="Normal 5 22 16" xfId="52483"/>
    <cellStyle name="Normal 5 22 17" xfId="52484"/>
    <cellStyle name="Normal 5 22 18" xfId="52485"/>
    <cellStyle name="Normal 5 22 19" xfId="52486"/>
    <cellStyle name="Normal 5 22 2" xfId="52487"/>
    <cellStyle name="Normal 5 22 20" xfId="52488"/>
    <cellStyle name="Normal 5 22 21" xfId="52489"/>
    <cellStyle name="Normal 5 22 22" xfId="52490"/>
    <cellStyle name="Normal 5 22 3" xfId="52491"/>
    <cellStyle name="Normal 5 22 4" xfId="52492"/>
    <cellStyle name="Normal 5 22 5" xfId="52493"/>
    <cellStyle name="Normal 5 22 6" xfId="52494"/>
    <cellStyle name="Normal 5 22 7" xfId="52495"/>
    <cellStyle name="Normal 5 22 8" xfId="52496"/>
    <cellStyle name="Normal 5 22 9" xfId="52497"/>
    <cellStyle name="Normal 5 23" xfId="52498"/>
    <cellStyle name="Normal 5 23 10" xfId="52499"/>
    <cellStyle name="Normal 5 23 11" xfId="52500"/>
    <cellStyle name="Normal 5 23 12" xfId="52501"/>
    <cellStyle name="Normal 5 23 13" xfId="52502"/>
    <cellStyle name="Normal 5 23 14" xfId="52503"/>
    <cellStyle name="Normal 5 23 15" xfId="52504"/>
    <cellStyle name="Normal 5 23 16" xfId="52505"/>
    <cellStyle name="Normal 5 23 17" xfId="52506"/>
    <cellStyle name="Normal 5 23 18" xfId="52507"/>
    <cellStyle name="Normal 5 23 19" xfId="52508"/>
    <cellStyle name="Normal 5 23 2" xfId="52509"/>
    <cellStyle name="Normal 5 23 20" xfId="52510"/>
    <cellStyle name="Normal 5 23 21" xfId="52511"/>
    <cellStyle name="Normal 5 23 22" xfId="52512"/>
    <cellStyle name="Normal 5 23 3" xfId="52513"/>
    <cellStyle name="Normal 5 23 4" xfId="52514"/>
    <cellStyle name="Normal 5 23 5" xfId="52515"/>
    <cellStyle name="Normal 5 23 6" xfId="52516"/>
    <cellStyle name="Normal 5 23 7" xfId="52517"/>
    <cellStyle name="Normal 5 23 8" xfId="52518"/>
    <cellStyle name="Normal 5 23 9" xfId="52519"/>
    <cellStyle name="Normal 5 24" xfId="52520"/>
    <cellStyle name="Normal 5 24 10" xfId="52521"/>
    <cellStyle name="Normal 5 24 11" xfId="52522"/>
    <cellStyle name="Normal 5 24 12" xfId="52523"/>
    <cellStyle name="Normal 5 24 13" xfId="52524"/>
    <cellStyle name="Normal 5 24 14" xfId="52525"/>
    <cellStyle name="Normal 5 24 15" xfId="52526"/>
    <cellStyle name="Normal 5 24 16" xfId="52527"/>
    <cellStyle name="Normal 5 24 17" xfId="52528"/>
    <cellStyle name="Normal 5 24 18" xfId="52529"/>
    <cellStyle name="Normal 5 24 19" xfId="52530"/>
    <cellStyle name="Normal 5 24 2" xfId="52531"/>
    <cellStyle name="Normal 5 24 20" xfId="52532"/>
    <cellStyle name="Normal 5 24 21" xfId="52533"/>
    <cellStyle name="Normal 5 24 22" xfId="52534"/>
    <cellStyle name="Normal 5 24 3" xfId="52535"/>
    <cellStyle name="Normal 5 24 4" xfId="52536"/>
    <cellStyle name="Normal 5 24 5" xfId="52537"/>
    <cellStyle name="Normal 5 24 6" xfId="52538"/>
    <cellStyle name="Normal 5 24 7" xfId="52539"/>
    <cellStyle name="Normal 5 24 8" xfId="52540"/>
    <cellStyle name="Normal 5 24 9" xfId="52541"/>
    <cellStyle name="Normal 5 25" xfId="52542"/>
    <cellStyle name="Normal 5 25 10" xfId="52543"/>
    <cellStyle name="Normal 5 25 11" xfId="52544"/>
    <cellStyle name="Normal 5 25 12" xfId="52545"/>
    <cellStyle name="Normal 5 25 13" xfId="52546"/>
    <cellStyle name="Normal 5 25 14" xfId="52547"/>
    <cellStyle name="Normal 5 25 15" xfId="52548"/>
    <cellStyle name="Normal 5 25 16" xfId="52549"/>
    <cellStyle name="Normal 5 25 17" xfId="52550"/>
    <cellStyle name="Normal 5 25 18" xfId="52551"/>
    <cellStyle name="Normal 5 25 19" xfId="52552"/>
    <cellStyle name="Normal 5 25 2" xfId="52553"/>
    <cellStyle name="Normal 5 25 20" xfId="52554"/>
    <cellStyle name="Normal 5 25 21" xfId="52555"/>
    <cellStyle name="Normal 5 25 22" xfId="52556"/>
    <cellStyle name="Normal 5 25 3" xfId="52557"/>
    <cellStyle name="Normal 5 25 4" xfId="52558"/>
    <cellStyle name="Normal 5 25 5" xfId="52559"/>
    <cellStyle name="Normal 5 25 6" xfId="52560"/>
    <cellStyle name="Normal 5 25 7" xfId="52561"/>
    <cellStyle name="Normal 5 25 8" xfId="52562"/>
    <cellStyle name="Normal 5 25 9" xfId="52563"/>
    <cellStyle name="Normal 5 26" xfId="52564"/>
    <cellStyle name="Normal 5 26 10" xfId="52565"/>
    <cellStyle name="Normal 5 26 11" xfId="52566"/>
    <cellStyle name="Normal 5 26 12" xfId="52567"/>
    <cellStyle name="Normal 5 26 13" xfId="52568"/>
    <cellStyle name="Normal 5 26 14" xfId="52569"/>
    <cellStyle name="Normal 5 26 15" xfId="52570"/>
    <cellStyle name="Normal 5 26 16" xfId="52571"/>
    <cellStyle name="Normal 5 26 17" xfId="52572"/>
    <cellStyle name="Normal 5 26 18" xfId="52573"/>
    <cellStyle name="Normal 5 26 19" xfId="52574"/>
    <cellStyle name="Normal 5 26 2" xfId="52575"/>
    <cellStyle name="Normal 5 26 20" xfId="52576"/>
    <cellStyle name="Normal 5 26 21" xfId="52577"/>
    <cellStyle name="Normal 5 26 22" xfId="52578"/>
    <cellStyle name="Normal 5 26 3" xfId="52579"/>
    <cellStyle name="Normal 5 26 4" xfId="52580"/>
    <cellStyle name="Normal 5 26 5" xfId="52581"/>
    <cellStyle name="Normal 5 26 6" xfId="52582"/>
    <cellStyle name="Normal 5 26 7" xfId="52583"/>
    <cellStyle name="Normal 5 26 8" xfId="52584"/>
    <cellStyle name="Normal 5 26 9" xfId="52585"/>
    <cellStyle name="Normal 5 27" xfId="52586"/>
    <cellStyle name="Normal 5 27 10" xfId="52587"/>
    <cellStyle name="Normal 5 27 11" xfId="52588"/>
    <cellStyle name="Normal 5 27 12" xfId="52589"/>
    <cellStyle name="Normal 5 27 13" xfId="52590"/>
    <cellStyle name="Normal 5 27 14" xfId="52591"/>
    <cellStyle name="Normal 5 27 15" xfId="52592"/>
    <cellStyle name="Normal 5 27 16" xfId="52593"/>
    <cellStyle name="Normal 5 27 17" xfId="52594"/>
    <cellStyle name="Normal 5 27 18" xfId="52595"/>
    <cellStyle name="Normal 5 27 19" xfId="52596"/>
    <cellStyle name="Normal 5 27 2" xfId="52597"/>
    <cellStyle name="Normal 5 27 20" xfId="52598"/>
    <cellStyle name="Normal 5 27 21" xfId="52599"/>
    <cellStyle name="Normal 5 27 22" xfId="52600"/>
    <cellStyle name="Normal 5 27 3" xfId="52601"/>
    <cellStyle name="Normal 5 27 4" xfId="52602"/>
    <cellStyle name="Normal 5 27 5" xfId="52603"/>
    <cellStyle name="Normal 5 27 6" xfId="52604"/>
    <cellStyle name="Normal 5 27 7" xfId="52605"/>
    <cellStyle name="Normal 5 27 8" xfId="52606"/>
    <cellStyle name="Normal 5 27 9" xfId="52607"/>
    <cellStyle name="Normal 5 28" xfId="52608"/>
    <cellStyle name="Normal 5 28 10" xfId="52609"/>
    <cellStyle name="Normal 5 28 11" xfId="52610"/>
    <cellStyle name="Normal 5 28 12" xfId="52611"/>
    <cellStyle name="Normal 5 28 13" xfId="52612"/>
    <cellStyle name="Normal 5 28 14" xfId="52613"/>
    <cellStyle name="Normal 5 28 15" xfId="52614"/>
    <cellStyle name="Normal 5 28 16" xfId="52615"/>
    <cellStyle name="Normal 5 28 17" xfId="52616"/>
    <cellStyle name="Normal 5 28 18" xfId="52617"/>
    <cellStyle name="Normal 5 28 19" xfId="52618"/>
    <cellStyle name="Normal 5 28 2" xfId="52619"/>
    <cellStyle name="Normal 5 28 20" xfId="52620"/>
    <cellStyle name="Normal 5 28 21" xfId="52621"/>
    <cellStyle name="Normal 5 28 22" xfId="52622"/>
    <cellStyle name="Normal 5 28 3" xfId="52623"/>
    <cellStyle name="Normal 5 28 4" xfId="52624"/>
    <cellStyle name="Normal 5 28 5" xfId="52625"/>
    <cellStyle name="Normal 5 28 6" xfId="52626"/>
    <cellStyle name="Normal 5 28 7" xfId="52627"/>
    <cellStyle name="Normal 5 28 8" xfId="52628"/>
    <cellStyle name="Normal 5 28 9" xfId="52629"/>
    <cellStyle name="Normal 5 29" xfId="52630"/>
    <cellStyle name="Normal 5 3" xfId="52631"/>
    <cellStyle name="Normal 5 3 10" xfId="52632"/>
    <cellStyle name="Normal 5 3 11" xfId="52633"/>
    <cellStyle name="Normal 5 3 12" xfId="52634"/>
    <cellStyle name="Normal 5 3 13" xfId="52635"/>
    <cellStyle name="Normal 5 3 14" xfId="52636"/>
    <cellStyle name="Normal 5 3 15" xfId="52637"/>
    <cellStyle name="Normal 5 3 16" xfId="52638"/>
    <cellStyle name="Normal 5 3 17" xfId="52639"/>
    <cellStyle name="Normal 5 3 18" xfId="52640"/>
    <cellStyle name="Normal 5 3 19" xfId="52641"/>
    <cellStyle name="Normal 5 3 2" xfId="52642"/>
    <cellStyle name="Normal 5 3 20" xfId="52643"/>
    <cellStyle name="Normal 5 3 21" xfId="52644"/>
    <cellStyle name="Normal 5 3 22" xfId="52645"/>
    <cellStyle name="Normal 5 3 3" xfId="52646"/>
    <cellStyle name="Normal 5 3 4" xfId="52647"/>
    <cellStyle name="Normal 5 3 5" xfId="52648"/>
    <cellStyle name="Normal 5 3 6" xfId="52649"/>
    <cellStyle name="Normal 5 3 7" xfId="52650"/>
    <cellStyle name="Normal 5 3 8" xfId="52651"/>
    <cellStyle name="Normal 5 3 9" xfId="52652"/>
    <cellStyle name="Normal 5 30" xfId="52653"/>
    <cellStyle name="Normal 5 31" xfId="52654"/>
    <cellStyle name="Normal 5 32" xfId="52655"/>
    <cellStyle name="Normal 5 33" xfId="52656"/>
    <cellStyle name="Normal 5 34" xfId="52657"/>
    <cellStyle name="Normal 5 35" xfId="52658"/>
    <cellStyle name="Normal 5 36" xfId="52659"/>
    <cellStyle name="Normal 5 37" xfId="52660"/>
    <cellStyle name="Normal 5 38" xfId="52661"/>
    <cellStyle name="Normal 5 39" xfId="52662"/>
    <cellStyle name="Normal 5 4" xfId="52663"/>
    <cellStyle name="Normal 5 4 10" xfId="52664"/>
    <cellStyle name="Normal 5 4 11" xfId="52665"/>
    <cellStyle name="Normal 5 4 12" xfId="52666"/>
    <cellStyle name="Normal 5 4 13" xfId="52667"/>
    <cellStyle name="Normal 5 4 14" xfId="52668"/>
    <cellStyle name="Normal 5 4 15" xfId="52669"/>
    <cellStyle name="Normal 5 4 16" xfId="52670"/>
    <cellStyle name="Normal 5 4 17" xfId="52671"/>
    <cellStyle name="Normal 5 4 18" xfId="52672"/>
    <cellStyle name="Normal 5 4 19" xfId="52673"/>
    <cellStyle name="Normal 5 4 2" xfId="52674"/>
    <cellStyle name="Normal 5 4 20" xfId="52675"/>
    <cellStyle name="Normal 5 4 21" xfId="52676"/>
    <cellStyle name="Normal 5 4 22" xfId="52677"/>
    <cellStyle name="Normal 5 4 3" xfId="52678"/>
    <cellStyle name="Normal 5 4 4" xfId="52679"/>
    <cellStyle name="Normal 5 4 5" xfId="52680"/>
    <cellStyle name="Normal 5 4 6" xfId="52681"/>
    <cellStyle name="Normal 5 4 7" xfId="52682"/>
    <cellStyle name="Normal 5 4 8" xfId="52683"/>
    <cellStyle name="Normal 5 4 9" xfId="52684"/>
    <cellStyle name="Normal 5 40" xfId="52685"/>
    <cellStyle name="Normal 5 41" xfId="52686"/>
    <cellStyle name="Normal 5 42" xfId="52687"/>
    <cellStyle name="Normal 5 43" xfId="52688"/>
    <cellStyle name="Normal 5 44" xfId="52689"/>
    <cellStyle name="Normal 5 45" xfId="52690"/>
    <cellStyle name="Normal 5 46" xfId="52691"/>
    <cellStyle name="Normal 5 47" xfId="52692"/>
    <cellStyle name="Normal 5 48" xfId="52693"/>
    <cellStyle name="Normal 5 49" xfId="52694"/>
    <cellStyle name="Normal 5 5" xfId="52695"/>
    <cellStyle name="Normal 5 5 10" xfId="52696"/>
    <cellStyle name="Normal 5 5 11" xfId="52697"/>
    <cellStyle name="Normal 5 5 12" xfId="52698"/>
    <cellStyle name="Normal 5 5 13" xfId="52699"/>
    <cellStyle name="Normal 5 5 14" xfId="52700"/>
    <cellStyle name="Normal 5 5 15" xfId="52701"/>
    <cellStyle name="Normal 5 5 16" xfId="52702"/>
    <cellStyle name="Normal 5 5 17" xfId="52703"/>
    <cellStyle name="Normal 5 5 18" xfId="52704"/>
    <cellStyle name="Normal 5 5 19" xfId="52705"/>
    <cellStyle name="Normal 5 5 2" xfId="52706"/>
    <cellStyle name="Normal 5 5 20" xfId="52707"/>
    <cellStyle name="Normal 5 5 21" xfId="52708"/>
    <cellStyle name="Normal 5 5 22" xfId="52709"/>
    <cellStyle name="Normal 5 5 3" xfId="52710"/>
    <cellStyle name="Normal 5 5 4" xfId="52711"/>
    <cellStyle name="Normal 5 5 5" xfId="52712"/>
    <cellStyle name="Normal 5 5 6" xfId="52713"/>
    <cellStyle name="Normal 5 5 7" xfId="52714"/>
    <cellStyle name="Normal 5 5 8" xfId="52715"/>
    <cellStyle name="Normal 5 5 9" xfId="52716"/>
    <cellStyle name="Normal 5 6" xfId="52717"/>
    <cellStyle name="Normal 5 6 10" xfId="52718"/>
    <cellStyle name="Normal 5 6 11" xfId="52719"/>
    <cellStyle name="Normal 5 6 12" xfId="52720"/>
    <cellStyle name="Normal 5 6 13" xfId="52721"/>
    <cellStyle name="Normal 5 6 14" xfId="52722"/>
    <cellStyle name="Normal 5 6 15" xfId="52723"/>
    <cellStyle name="Normal 5 6 16" xfId="52724"/>
    <cellStyle name="Normal 5 6 17" xfId="52725"/>
    <cellStyle name="Normal 5 6 18" xfId="52726"/>
    <cellStyle name="Normal 5 6 19" xfId="52727"/>
    <cellStyle name="Normal 5 6 2" xfId="52728"/>
    <cellStyle name="Normal 5 6 20" xfId="52729"/>
    <cellStyle name="Normal 5 6 21" xfId="52730"/>
    <cellStyle name="Normal 5 6 22" xfId="52731"/>
    <cellStyle name="Normal 5 6 3" xfId="52732"/>
    <cellStyle name="Normal 5 6 4" xfId="52733"/>
    <cellStyle name="Normal 5 6 5" xfId="52734"/>
    <cellStyle name="Normal 5 6 6" xfId="52735"/>
    <cellStyle name="Normal 5 6 7" xfId="52736"/>
    <cellStyle name="Normal 5 6 8" xfId="52737"/>
    <cellStyle name="Normal 5 6 9" xfId="52738"/>
    <cellStyle name="Normal 5 7" xfId="52739"/>
    <cellStyle name="Normal 5 7 10" xfId="52740"/>
    <cellStyle name="Normal 5 7 11" xfId="52741"/>
    <cellStyle name="Normal 5 7 12" xfId="52742"/>
    <cellStyle name="Normal 5 7 13" xfId="52743"/>
    <cellStyle name="Normal 5 7 14" xfId="52744"/>
    <cellStyle name="Normal 5 7 15" xfId="52745"/>
    <cellStyle name="Normal 5 7 16" xfId="52746"/>
    <cellStyle name="Normal 5 7 17" xfId="52747"/>
    <cellStyle name="Normal 5 7 18" xfId="52748"/>
    <cellStyle name="Normal 5 7 19" xfId="52749"/>
    <cellStyle name="Normal 5 7 2" xfId="52750"/>
    <cellStyle name="Normal 5 7 20" xfId="52751"/>
    <cellStyle name="Normal 5 7 21" xfId="52752"/>
    <cellStyle name="Normal 5 7 22" xfId="52753"/>
    <cellStyle name="Normal 5 7 3" xfId="52754"/>
    <cellStyle name="Normal 5 7 4" xfId="52755"/>
    <cellStyle name="Normal 5 7 5" xfId="52756"/>
    <cellStyle name="Normal 5 7 6" xfId="52757"/>
    <cellStyle name="Normal 5 7 7" xfId="52758"/>
    <cellStyle name="Normal 5 7 8" xfId="52759"/>
    <cellStyle name="Normal 5 7 9" xfId="52760"/>
    <cellStyle name="Normal 5 8" xfId="52761"/>
    <cellStyle name="Normal 5 8 10" xfId="52762"/>
    <cellStyle name="Normal 5 8 11" xfId="52763"/>
    <cellStyle name="Normal 5 8 12" xfId="52764"/>
    <cellStyle name="Normal 5 8 13" xfId="52765"/>
    <cellStyle name="Normal 5 8 14" xfId="52766"/>
    <cellStyle name="Normal 5 8 15" xfId="52767"/>
    <cellStyle name="Normal 5 8 16" xfId="52768"/>
    <cellStyle name="Normal 5 8 17" xfId="52769"/>
    <cellStyle name="Normal 5 8 18" xfId="52770"/>
    <cellStyle name="Normal 5 8 19" xfId="52771"/>
    <cellStyle name="Normal 5 8 2" xfId="52772"/>
    <cellStyle name="Normal 5 8 20" xfId="52773"/>
    <cellStyle name="Normal 5 8 21" xfId="52774"/>
    <cellStyle name="Normal 5 8 22" xfId="52775"/>
    <cellStyle name="Normal 5 8 3" xfId="52776"/>
    <cellStyle name="Normal 5 8 4" xfId="52777"/>
    <cellStyle name="Normal 5 8 5" xfId="52778"/>
    <cellStyle name="Normal 5 8 6" xfId="52779"/>
    <cellStyle name="Normal 5 8 7" xfId="52780"/>
    <cellStyle name="Normal 5 8 8" xfId="52781"/>
    <cellStyle name="Normal 5 8 9" xfId="52782"/>
    <cellStyle name="Normal 5 9" xfId="52783"/>
    <cellStyle name="Normal 5 9 10" xfId="52784"/>
    <cellStyle name="Normal 5 9 11" xfId="52785"/>
    <cellStyle name="Normal 5 9 12" xfId="52786"/>
    <cellStyle name="Normal 5 9 13" xfId="52787"/>
    <cellStyle name="Normal 5 9 14" xfId="52788"/>
    <cellStyle name="Normal 5 9 15" xfId="52789"/>
    <cellStyle name="Normal 5 9 16" xfId="52790"/>
    <cellStyle name="Normal 5 9 17" xfId="52791"/>
    <cellStyle name="Normal 5 9 18" xfId="52792"/>
    <cellStyle name="Normal 5 9 19" xfId="52793"/>
    <cellStyle name="Normal 5 9 2" xfId="52794"/>
    <cellStyle name="Normal 5 9 20" xfId="52795"/>
    <cellStyle name="Normal 5 9 21" xfId="52796"/>
    <cellStyle name="Normal 5 9 22" xfId="52797"/>
    <cellStyle name="Normal 5 9 3" xfId="52798"/>
    <cellStyle name="Normal 5 9 4" xfId="52799"/>
    <cellStyle name="Normal 5 9 5" xfId="52800"/>
    <cellStyle name="Normal 5 9 6" xfId="52801"/>
    <cellStyle name="Normal 5 9 7" xfId="52802"/>
    <cellStyle name="Normal 5 9 8" xfId="52803"/>
    <cellStyle name="Normal 5 9 9" xfId="52804"/>
    <cellStyle name="Normal 52" xfId="52805"/>
    <cellStyle name="Normal 56" xfId="52806"/>
    <cellStyle name="Normal 56 10" xfId="52807"/>
    <cellStyle name="Normal 56 11" xfId="52808"/>
    <cellStyle name="Normal 56 12" xfId="52809"/>
    <cellStyle name="Normal 56 13" xfId="52810"/>
    <cellStyle name="Normal 56 14" xfId="52811"/>
    <cellStyle name="Normal 56 15" xfId="52812"/>
    <cellStyle name="Normal 56 16" xfId="52813"/>
    <cellStyle name="Normal 56 17" xfId="52814"/>
    <cellStyle name="Normal 56 18" xfId="52815"/>
    <cellStyle name="Normal 56 19" xfId="52816"/>
    <cellStyle name="Normal 56 2" xfId="52817"/>
    <cellStyle name="Normal 56 20" xfId="52818"/>
    <cellStyle name="Normal 56 21" xfId="52819"/>
    <cellStyle name="Normal 56 22" xfId="52820"/>
    <cellStyle name="Normal 56 3" xfId="52821"/>
    <cellStyle name="Normal 56 4" xfId="52822"/>
    <cellStyle name="Normal 56 5" xfId="52823"/>
    <cellStyle name="Normal 56 6" xfId="52824"/>
    <cellStyle name="Normal 56 7" xfId="52825"/>
    <cellStyle name="Normal 56 8" xfId="52826"/>
    <cellStyle name="Normal 56 9" xfId="52827"/>
    <cellStyle name="Normal 6" xfId="52828"/>
    <cellStyle name="Normal 6 10" xfId="52829"/>
    <cellStyle name="Normal 6 11" xfId="52830"/>
    <cellStyle name="Normal 6 12" xfId="52831"/>
    <cellStyle name="Normal 6 13" xfId="52832"/>
    <cellStyle name="Normal 6 14" xfId="52833"/>
    <cellStyle name="Normal 6 15" xfId="52834"/>
    <cellStyle name="Normal 6 16" xfId="52835"/>
    <cellStyle name="Normal 6 17" xfId="52836"/>
    <cellStyle name="Normal 6 18" xfId="52837"/>
    <cellStyle name="Normal 6 19" xfId="52838"/>
    <cellStyle name="Normal 6 2" xfId="52839"/>
    <cellStyle name="Normal 6 2 10" xfId="52840"/>
    <cellStyle name="Normal 6 2 11" xfId="52841"/>
    <cellStyle name="Normal 6 2 12" xfId="52842"/>
    <cellStyle name="Normal 6 2 13" xfId="52843"/>
    <cellStyle name="Normal 6 2 14" xfId="52844"/>
    <cellStyle name="Normal 6 2 15" xfId="52845"/>
    <cellStyle name="Normal 6 2 16" xfId="52846"/>
    <cellStyle name="Normal 6 2 17" xfId="52847"/>
    <cellStyle name="Normal 6 2 18" xfId="52848"/>
    <cellStyle name="Normal 6 2 19" xfId="52849"/>
    <cellStyle name="Normal 6 2 2" xfId="52850"/>
    <cellStyle name="Normal 6 2 20" xfId="52851"/>
    <cellStyle name="Normal 6 2 21" xfId="52852"/>
    <cellStyle name="Normal 6 2 22" xfId="52853"/>
    <cellStyle name="Normal 6 2 3" xfId="52854"/>
    <cellStyle name="Normal 6 2 4" xfId="52855"/>
    <cellStyle name="Normal 6 2 5" xfId="52856"/>
    <cellStyle name="Normal 6 2 6" xfId="52857"/>
    <cellStyle name="Normal 6 2 7" xfId="52858"/>
    <cellStyle name="Normal 6 2 8" xfId="52859"/>
    <cellStyle name="Normal 6 2 9" xfId="52860"/>
    <cellStyle name="Normal 6 20" xfId="52861"/>
    <cellStyle name="Normal 6 21" xfId="52862"/>
    <cellStyle name="Normal 6 22" xfId="52863"/>
    <cellStyle name="Normal 6 23" xfId="52864"/>
    <cellStyle name="Normal 6 24" xfId="52865"/>
    <cellStyle name="Normal 6 25" xfId="52866"/>
    <cellStyle name="Normal 6 26" xfId="52867"/>
    <cellStyle name="Normal 6 27" xfId="52868"/>
    <cellStyle name="Normal 6 3" xfId="52869"/>
    <cellStyle name="Normal 6 3 10" xfId="52870"/>
    <cellStyle name="Normal 6 3 11" xfId="52871"/>
    <cellStyle name="Normal 6 3 12" xfId="52872"/>
    <cellStyle name="Normal 6 3 13" xfId="52873"/>
    <cellStyle name="Normal 6 3 14" xfId="52874"/>
    <cellStyle name="Normal 6 3 15" xfId="52875"/>
    <cellStyle name="Normal 6 3 16" xfId="52876"/>
    <cellStyle name="Normal 6 3 17" xfId="52877"/>
    <cellStyle name="Normal 6 3 18" xfId="52878"/>
    <cellStyle name="Normal 6 3 19" xfId="52879"/>
    <cellStyle name="Normal 6 3 2" xfId="52880"/>
    <cellStyle name="Normal 6 3 20" xfId="52881"/>
    <cellStyle name="Normal 6 3 21" xfId="52882"/>
    <cellStyle name="Normal 6 3 22" xfId="52883"/>
    <cellStyle name="Normal 6 3 3" xfId="52884"/>
    <cellStyle name="Normal 6 3 4" xfId="52885"/>
    <cellStyle name="Normal 6 3 5" xfId="52886"/>
    <cellStyle name="Normal 6 3 6" xfId="52887"/>
    <cellStyle name="Normal 6 3 7" xfId="52888"/>
    <cellStyle name="Normal 6 3 8" xfId="52889"/>
    <cellStyle name="Normal 6 3 9" xfId="52890"/>
    <cellStyle name="Normal 6 4" xfId="52891"/>
    <cellStyle name="Normal 6 4 10" xfId="52892"/>
    <cellStyle name="Normal 6 4 11" xfId="52893"/>
    <cellStyle name="Normal 6 4 12" xfId="52894"/>
    <cellStyle name="Normal 6 4 13" xfId="52895"/>
    <cellStyle name="Normal 6 4 14" xfId="52896"/>
    <cellStyle name="Normal 6 4 15" xfId="52897"/>
    <cellStyle name="Normal 6 4 16" xfId="52898"/>
    <cellStyle name="Normal 6 4 17" xfId="52899"/>
    <cellStyle name="Normal 6 4 18" xfId="52900"/>
    <cellStyle name="Normal 6 4 19" xfId="52901"/>
    <cellStyle name="Normal 6 4 2" xfId="52902"/>
    <cellStyle name="Normal 6 4 20" xfId="52903"/>
    <cellStyle name="Normal 6 4 21" xfId="52904"/>
    <cellStyle name="Normal 6 4 22" xfId="52905"/>
    <cellStyle name="Normal 6 4 3" xfId="52906"/>
    <cellStyle name="Normal 6 4 4" xfId="52907"/>
    <cellStyle name="Normal 6 4 5" xfId="52908"/>
    <cellStyle name="Normal 6 4 6" xfId="52909"/>
    <cellStyle name="Normal 6 4 7" xfId="52910"/>
    <cellStyle name="Normal 6 4 8" xfId="52911"/>
    <cellStyle name="Normal 6 4 9" xfId="52912"/>
    <cellStyle name="Normal 6 5" xfId="52913"/>
    <cellStyle name="Normal 6 5 10" xfId="52914"/>
    <cellStyle name="Normal 6 5 11" xfId="52915"/>
    <cellStyle name="Normal 6 5 12" xfId="52916"/>
    <cellStyle name="Normal 6 5 13" xfId="52917"/>
    <cellStyle name="Normal 6 5 14" xfId="52918"/>
    <cellStyle name="Normal 6 5 15" xfId="52919"/>
    <cellStyle name="Normal 6 5 16" xfId="52920"/>
    <cellStyle name="Normal 6 5 17" xfId="52921"/>
    <cellStyle name="Normal 6 5 18" xfId="52922"/>
    <cellStyle name="Normal 6 5 19" xfId="52923"/>
    <cellStyle name="Normal 6 5 2" xfId="52924"/>
    <cellStyle name="Normal 6 5 20" xfId="52925"/>
    <cellStyle name="Normal 6 5 21" xfId="52926"/>
    <cellStyle name="Normal 6 5 22" xfId="52927"/>
    <cellStyle name="Normal 6 5 3" xfId="52928"/>
    <cellStyle name="Normal 6 5 4" xfId="52929"/>
    <cellStyle name="Normal 6 5 5" xfId="52930"/>
    <cellStyle name="Normal 6 5 6" xfId="52931"/>
    <cellStyle name="Normal 6 5 7" xfId="52932"/>
    <cellStyle name="Normal 6 5 8" xfId="52933"/>
    <cellStyle name="Normal 6 5 9" xfId="52934"/>
    <cellStyle name="Normal 6 6" xfId="52935"/>
    <cellStyle name="Normal 6 7" xfId="52936"/>
    <cellStyle name="Normal 6 8" xfId="52937"/>
    <cellStyle name="Normal 6 9" xfId="52938"/>
    <cellStyle name="Normal 7" xfId="52939"/>
    <cellStyle name="Normal 7 10" xfId="52940"/>
    <cellStyle name="Normal 7 11" xfId="52941"/>
    <cellStyle name="Normal 7 12" xfId="52942"/>
    <cellStyle name="Normal 7 13" xfId="52943"/>
    <cellStyle name="Normal 7 14" xfId="52944"/>
    <cellStyle name="Normal 7 15" xfId="52945"/>
    <cellStyle name="Normal 7 16" xfId="52946"/>
    <cellStyle name="Normal 7 17" xfId="52947"/>
    <cellStyle name="Normal 7 18" xfId="52948"/>
    <cellStyle name="Normal 7 19" xfId="52949"/>
    <cellStyle name="Normal 7 2" xfId="52950"/>
    <cellStyle name="Normal 7 2 10" xfId="52951"/>
    <cellStyle name="Normal 7 2 11" xfId="52952"/>
    <cellStyle name="Normal 7 2 12" xfId="52953"/>
    <cellStyle name="Normal 7 2 13" xfId="52954"/>
    <cellStyle name="Normal 7 2 14" xfId="52955"/>
    <cellStyle name="Normal 7 2 15" xfId="52956"/>
    <cellStyle name="Normal 7 2 16" xfId="52957"/>
    <cellStyle name="Normal 7 2 17" xfId="52958"/>
    <cellStyle name="Normal 7 2 18" xfId="52959"/>
    <cellStyle name="Normal 7 2 19" xfId="52960"/>
    <cellStyle name="Normal 7 2 2" xfId="52961"/>
    <cellStyle name="Normal 7 2 20" xfId="52962"/>
    <cellStyle name="Normal 7 2 21" xfId="52963"/>
    <cellStyle name="Normal 7 2 22" xfId="52964"/>
    <cellStyle name="Normal 7 2 3" xfId="52965"/>
    <cellStyle name="Normal 7 2 4" xfId="52966"/>
    <cellStyle name="Normal 7 2 5" xfId="52967"/>
    <cellStyle name="Normal 7 2 6" xfId="52968"/>
    <cellStyle name="Normal 7 2 7" xfId="52969"/>
    <cellStyle name="Normal 7 2 8" xfId="52970"/>
    <cellStyle name="Normal 7 2 9" xfId="52971"/>
    <cellStyle name="Normal 7 20" xfId="52972"/>
    <cellStyle name="Normal 7 21" xfId="52973"/>
    <cellStyle name="Normal 7 22" xfId="52974"/>
    <cellStyle name="Normal 7 23" xfId="52975"/>
    <cellStyle name="Normal 7 24" xfId="52976"/>
    <cellStyle name="Normal 7 25" xfId="52977"/>
    <cellStyle name="Normal 7 26" xfId="52978"/>
    <cellStyle name="Normal 7 27" xfId="52979"/>
    <cellStyle name="Normal 7 28" xfId="52980"/>
    <cellStyle name="Normal 7 3" xfId="52981"/>
    <cellStyle name="Normal 7 3 10" xfId="52982"/>
    <cellStyle name="Normal 7 3 11" xfId="52983"/>
    <cellStyle name="Normal 7 3 12" xfId="52984"/>
    <cellStyle name="Normal 7 3 13" xfId="52985"/>
    <cellStyle name="Normal 7 3 14" xfId="52986"/>
    <cellStyle name="Normal 7 3 15" xfId="52987"/>
    <cellStyle name="Normal 7 3 16" xfId="52988"/>
    <cellStyle name="Normal 7 3 17" xfId="52989"/>
    <cellStyle name="Normal 7 3 18" xfId="52990"/>
    <cellStyle name="Normal 7 3 19" xfId="52991"/>
    <cellStyle name="Normal 7 3 2" xfId="52992"/>
    <cellStyle name="Normal 7 3 20" xfId="52993"/>
    <cellStyle name="Normal 7 3 21" xfId="52994"/>
    <cellStyle name="Normal 7 3 22" xfId="52995"/>
    <cellStyle name="Normal 7 3 3" xfId="52996"/>
    <cellStyle name="Normal 7 3 4" xfId="52997"/>
    <cellStyle name="Normal 7 3 5" xfId="52998"/>
    <cellStyle name="Normal 7 3 6" xfId="52999"/>
    <cellStyle name="Normal 7 3 7" xfId="53000"/>
    <cellStyle name="Normal 7 3 8" xfId="53001"/>
    <cellStyle name="Normal 7 3 9" xfId="53002"/>
    <cellStyle name="Normal 7 4" xfId="53003"/>
    <cellStyle name="Normal 7 4 10" xfId="53004"/>
    <cellStyle name="Normal 7 4 11" xfId="53005"/>
    <cellStyle name="Normal 7 4 12" xfId="53006"/>
    <cellStyle name="Normal 7 4 13" xfId="53007"/>
    <cellStyle name="Normal 7 4 14" xfId="53008"/>
    <cellStyle name="Normal 7 4 15" xfId="53009"/>
    <cellStyle name="Normal 7 4 16" xfId="53010"/>
    <cellStyle name="Normal 7 4 17" xfId="53011"/>
    <cellStyle name="Normal 7 4 18" xfId="53012"/>
    <cellStyle name="Normal 7 4 19" xfId="53013"/>
    <cellStyle name="Normal 7 4 2" xfId="53014"/>
    <cellStyle name="Normal 7 4 20" xfId="53015"/>
    <cellStyle name="Normal 7 4 21" xfId="53016"/>
    <cellStyle name="Normal 7 4 22" xfId="53017"/>
    <cellStyle name="Normal 7 4 3" xfId="53018"/>
    <cellStyle name="Normal 7 4 4" xfId="53019"/>
    <cellStyle name="Normal 7 4 5" xfId="53020"/>
    <cellStyle name="Normal 7 4 6" xfId="53021"/>
    <cellStyle name="Normal 7 4 7" xfId="53022"/>
    <cellStyle name="Normal 7 4 8" xfId="53023"/>
    <cellStyle name="Normal 7 4 9" xfId="53024"/>
    <cellStyle name="Normal 7 5" xfId="53025"/>
    <cellStyle name="Normal 7 5 10" xfId="53026"/>
    <cellStyle name="Normal 7 5 11" xfId="53027"/>
    <cellStyle name="Normal 7 5 12" xfId="53028"/>
    <cellStyle name="Normal 7 5 13" xfId="53029"/>
    <cellStyle name="Normal 7 5 14" xfId="53030"/>
    <cellStyle name="Normal 7 5 15" xfId="53031"/>
    <cellStyle name="Normal 7 5 16" xfId="53032"/>
    <cellStyle name="Normal 7 5 17" xfId="53033"/>
    <cellStyle name="Normal 7 5 18" xfId="53034"/>
    <cellStyle name="Normal 7 5 19" xfId="53035"/>
    <cellStyle name="Normal 7 5 2" xfId="53036"/>
    <cellStyle name="Normal 7 5 20" xfId="53037"/>
    <cellStyle name="Normal 7 5 21" xfId="53038"/>
    <cellStyle name="Normal 7 5 22" xfId="53039"/>
    <cellStyle name="Normal 7 5 3" xfId="53040"/>
    <cellStyle name="Normal 7 5 4" xfId="53041"/>
    <cellStyle name="Normal 7 5 5" xfId="53042"/>
    <cellStyle name="Normal 7 5 6" xfId="53043"/>
    <cellStyle name="Normal 7 5 7" xfId="53044"/>
    <cellStyle name="Normal 7 5 8" xfId="53045"/>
    <cellStyle name="Normal 7 5 9" xfId="53046"/>
    <cellStyle name="Normal 7 6" xfId="53047"/>
    <cellStyle name="Normal 7 6 10" xfId="53048"/>
    <cellStyle name="Normal 7 6 11" xfId="53049"/>
    <cellStyle name="Normal 7 6 12" xfId="53050"/>
    <cellStyle name="Normal 7 6 13" xfId="53051"/>
    <cellStyle name="Normal 7 6 14" xfId="53052"/>
    <cellStyle name="Normal 7 6 15" xfId="53053"/>
    <cellStyle name="Normal 7 6 16" xfId="53054"/>
    <cellStyle name="Normal 7 6 17" xfId="53055"/>
    <cellStyle name="Normal 7 6 18" xfId="53056"/>
    <cellStyle name="Normal 7 6 19" xfId="53057"/>
    <cellStyle name="Normal 7 6 2" xfId="53058"/>
    <cellStyle name="Normal 7 6 20" xfId="53059"/>
    <cellStyle name="Normal 7 6 21" xfId="53060"/>
    <cellStyle name="Normal 7 6 22" xfId="53061"/>
    <cellStyle name="Normal 7 6 3" xfId="53062"/>
    <cellStyle name="Normal 7 6 4" xfId="53063"/>
    <cellStyle name="Normal 7 6 5" xfId="53064"/>
    <cellStyle name="Normal 7 6 6" xfId="53065"/>
    <cellStyle name="Normal 7 6 7" xfId="53066"/>
    <cellStyle name="Normal 7 6 8" xfId="53067"/>
    <cellStyle name="Normal 7 6 9" xfId="53068"/>
    <cellStyle name="Normal 7 7" xfId="53069"/>
    <cellStyle name="Normal 7 7 10" xfId="53070"/>
    <cellStyle name="Normal 7 7 11" xfId="53071"/>
    <cellStyle name="Normal 7 7 12" xfId="53072"/>
    <cellStyle name="Normal 7 7 13" xfId="53073"/>
    <cellStyle name="Normal 7 7 14" xfId="53074"/>
    <cellStyle name="Normal 7 7 15" xfId="53075"/>
    <cellStyle name="Normal 7 7 16" xfId="53076"/>
    <cellStyle name="Normal 7 7 17" xfId="53077"/>
    <cellStyle name="Normal 7 7 18" xfId="53078"/>
    <cellStyle name="Normal 7 7 19" xfId="53079"/>
    <cellStyle name="Normal 7 7 2" xfId="53080"/>
    <cellStyle name="Normal 7 7 20" xfId="53081"/>
    <cellStyle name="Normal 7 7 21" xfId="53082"/>
    <cellStyle name="Normal 7 7 22" xfId="53083"/>
    <cellStyle name="Normal 7 7 3" xfId="53084"/>
    <cellStyle name="Normal 7 7 4" xfId="53085"/>
    <cellStyle name="Normal 7 7 5" xfId="53086"/>
    <cellStyle name="Normal 7 7 6" xfId="53087"/>
    <cellStyle name="Normal 7 7 7" xfId="53088"/>
    <cellStyle name="Normal 7 7 8" xfId="53089"/>
    <cellStyle name="Normal 7 7 9" xfId="53090"/>
    <cellStyle name="Normal 7 8" xfId="53091"/>
    <cellStyle name="Normal 7 9" xfId="53092"/>
    <cellStyle name="Normal 8" xfId="53093"/>
    <cellStyle name="Normal 8 10" xfId="53094"/>
    <cellStyle name="Normal 8 10 10" xfId="53095"/>
    <cellStyle name="Normal 8 10 11" xfId="53096"/>
    <cellStyle name="Normal 8 10 12" xfId="53097"/>
    <cellStyle name="Normal 8 10 13" xfId="53098"/>
    <cellStyle name="Normal 8 10 14" xfId="53099"/>
    <cellStyle name="Normal 8 10 15" xfId="53100"/>
    <cellStyle name="Normal 8 10 16" xfId="53101"/>
    <cellStyle name="Normal 8 10 17" xfId="53102"/>
    <cellStyle name="Normal 8 10 18" xfId="53103"/>
    <cellStyle name="Normal 8 10 19" xfId="53104"/>
    <cellStyle name="Normal 8 10 2" xfId="53105"/>
    <cellStyle name="Normal 8 10 20" xfId="53106"/>
    <cellStyle name="Normal 8 10 21" xfId="53107"/>
    <cellStyle name="Normal 8 10 22" xfId="53108"/>
    <cellStyle name="Normal 8 10 3" xfId="53109"/>
    <cellStyle name="Normal 8 10 4" xfId="53110"/>
    <cellStyle name="Normal 8 10 5" xfId="53111"/>
    <cellStyle name="Normal 8 10 6" xfId="53112"/>
    <cellStyle name="Normal 8 10 7" xfId="53113"/>
    <cellStyle name="Normal 8 10 8" xfId="53114"/>
    <cellStyle name="Normal 8 10 9" xfId="53115"/>
    <cellStyle name="Normal 8 11" xfId="53116"/>
    <cellStyle name="Normal 8 11 10" xfId="53117"/>
    <cellStyle name="Normal 8 11 11" xfId="53118"/>
    <cellStyle name="Normal 8 11 12" xfId="53119"/>
    <cellStyle name="Normal 8 11 13" xfId="53120"/>
    <cellStyle name="Normal 8 11 14" xfId="53121"/>
    <cellStyle name="Normal 8 11 15" xfId="53122"/>
    <cellStyle name="Normal 8 11 16" xfId="53123"/>
    <cellStyle name="Normal 8 11 17" xfId="53124"/>
    <cellStyle name="Normal 8 11 18" xfId="53125"/>
    <cellStyle name="Normal 8 11 19" xfId="53126"/>
    <cellStyle name="Normal 8 11 2" xfId="53127"/>
    <cellStyle name="Normal 8 11 20" xfId="53128"/>
    <cellStyle name="Normal 8 11 21" xfId="53129"/>
    <cellStyle name="Normal 8 11 22" xfId="53130"/>
    <cellStyle name="Normal 8 11 3" xfId="53131"/>
    <cellStyle name="Normal 8 11 4" xfId="53132"/>
    <cellStyle name="Normal 8 11 5" xfId="53133"/>
    <cellStyle name="Normal 8 11 6" xfId="53134"/>
    <cellStyle name="Normal 8 11 7" xfId="53135"/>
    <cellStyle name="Normal 8 11 8" xfId="53136"/>
    <cellStyle name="Normal 8 11 9" xfId="53137"/>
    <cellStyle name="Normal 8 12" xfId="53138"/>
    <cellStyle name="Normal 8 12 10" xfId="53139"/>
    <cellStyle name="Normal 8 12 11" xfId="53140"/>
    <cellStyle name="Normal 8 12 12" xfId="53141"/>
    <cellStyle name="Normal 8 12 13" xfId="53142"/>
    <cellStyle name="Normal 8 12 14" xfId="53143"/>
    <cellStyle name="Normal 8 12 15" xfId="53144"/>
    <cellStyle name="Normal 8 12 16" xfId="53145"/>
    <cellStyle name="Normal 8 12 17" xfId="53146"/>
    <cellStyle name="Normal 8 12 18" xfId="53147"/>
    <cellStyle name="Normal 8 12 19" xfId="53148"/>
    <cellStyle name="Normal 8 12 2" xfId="53149"/>
    <cellStyle name="Normal 8 12 20" xfId="53150"/>
    <cellStyle name="Normal 8 12 21" xfId="53151"/>
    <cellStyle name="Normal 8 12 22" xfId="53152"/>
    <cellStyle name="Normal 8 12 3" xfId="53153"/>
    <cellStyle name="Normal 8 12 4" xfId="53154"/>
    <cellStyle name="Normal 8 12 5" xfId="53155"/>
    <cellStyle name="Normal 8 12 6" xfId="53156"/>
    <cellStyle name="Normal 8 12 7" xfId="53157"/>
    <cellStyle name="Normal 8 12 8" xfId="53158"/>
    <cellStyle name="Normal 8 12 9" xfId="53159"/>
    <cellStyle name="Normal 8 13" xfId="53160"/>
    <cellStyle name="Normal 8 13 10" xfId="53161"/>
    <cellStyle name="Normal 8 13 11" xfId="53162"/>
    <cellStyle name="Normal 8 13 12" xfId="53163"/>
    <cellStyle name="Normal 8 13 13" xfId="53164"/>
    <cellStyle name="Normal 8 13 14" xfId="53165"/>
    <cellStyle name="Normal 8 13 15" xfId="53166"/>
    <cellStyle name="Normal 8 13 16" xfId="53167"/>
    <cellStyle name="Normal 8 13 17" xfId="53168"/>
    <cellStyle name="Normal 8 13 18" xfId="53169"/>
    <cellStyle name="Normal 8 13 19" xfId="53170"/>
    <cellStyle name="Normal 8 13 2" xfId="53171"/>
    <cellStyle name="Normal 8 13 20" xfId="53172"/>
    <cellStyle name="Normal 8 13 21" xfId="53173"/>
    <cellStyle name="Normal 8 13 22" xfId="53174"/>
    <cellStyle name="Normal 8 13 3" xfId="53175"/>
    <cellStyle name="Normal 8 13 4" xfId="53176"/>
    <cellStyle name="Normal 8 13 5" xfId="53177"/>
    <cellStyle name="Normal 8 13 6" xfId="53178"/>
    <cellStyle name="Normal 8 13 7" xfId="53179"/>
    <cellStyle name="Normal 8 13 8" xfId="53180"/>
    <cellStyle name="Normal 8 13 9" xfId="53181"/>
    <cellStyle name="Normal 8 14" xfId="53182"/>
    <cellStyle name="Normal 8 14 10" xfId="53183"/>
    <cellStyle name="Normal 8 14 11" xfId="53184"/>
    <cellStyle name="Normal 8 14 12" xfId="53185"/>
    <cellStyle name="Normal 8 14 13" xfId="53186"/>
    <cellStyle name="Normal 8 14 14" xfId="53187"/>
    <cellStyle name="Normal 8 14 15" xfId="53188"/>
    <cellStyle name="Normal 8 14 16" xfId="53189"/>
    <cellStyle name="Normal 8 14 17" xfId="53190"/>
    <cellStyle name="Normal 8 14 18" xfId="53191"/>
    <cellStyle name="Normal 8 14 19" xfId="53192"/>
    <cellStyle name="Normal 8 14 2" xfId="53193"/>
    <cellStyle name="Normal 8 14 20" xfId="53194"/>
    <cellStyle name="Normal 8 14 21" xfId="53195"/>
    <cellStyle name="Normal 8 14 22" xfId="53196"/>
    <cellStyle name="Normal 8 14 3" xfId="53197"/>
    <cellStyle name="Normal 8 14 4" xfId="53198"/>
    <cellStyle name="Normal 8 14 5" xfId="53199"/>
    <cellStyle name="Normal 8 14 6" xfId="53200"/>
    <cellStyle name="Normal 8 14 7" xfId="53201"/>
    <cellStyle name="Normal 8 14 8" xfId="53202"/>
    <cellStyle name="Normal 8 14 9" xfId="53203"/>
    <cellStyle name="Normal 8 15" xfId="53204"/>
    <cellStyle name="Normal 8 15 10" xfId="53205"/>
    <cellStyle name="Normal 8 15 11" xfId="53206"/>
    <cellStyle name="Normal 8 15 12" xfId="53207"/>
    <cellStyle name="Normal 8 15 13" xfId="53208"/>
    <cellStyle name="Normal 8 15 14" xfId="53209"/>
    <cellStyle name="Normal 8 15 15" xfId="53210"/>
    <cellStyle name="Normal 8 15 16" xfId="53211"/>
    <cellStyle name="Normal 8 15 17" xfId="53212"/>
    <cellStyle name="Normal 8 15 18" xfId="53213"/>
    <cellStyle name="Normal 8 15 19" xfId="53214"/>
    <cellStyle name="Normal 8 15 2" xfId="53215"/>
    <cellStyle name="Normal 8 15 20" xfId="53216"/>
    <cellStyle name="Normal 8 15 21" xfId="53217"/>
    <cellStyle name="Normal 8 15 22" xfId="53218"/>
    <cellStyle name="Normal 8 15 3" xfId="53219"/>
    <cellStyle name="Normal 8 15 4" xfId="53220"/>
    <cellStyle name="Normal 8 15 5" xfId="53221"/>
    <cellStyle name="Normal 8 15 6" xfId="53222"/>
    <cellStyle name="Normal 8 15 7" xfId="53223"/>
    <cellStyle name="Normal 8 15 8" xfId="53224"/>
    <cellStyle name="Normal 8 15 9" xfId="53225"/>
    <cellStyle name="Normal 8 16" xfId="53226"/>
    <cellStyle name="Normal 8 16 10" xfId="53227"/>
    <cellStyle name="Normal 8 16 11" xfId="53228"/>
    <cellStyle name="Normal 8 16 12" xfId="53229"/>
    <cellStyle name="Normal 8 16 13" xfId="53230"/>
    <cellStyle name="Normal 8 16 14" xfId="53231"/>
    <cellStyle name="Normal 8 16 15" xfId="53232"/>
    <cellStyle name="Normal 8 16 16" xfId="53233"/>
    <cellStyle name="Normal 8 16 17" xfId="53234"/>
    <cellStyle name="Normal 8 16 18" xfId="53235"/>
    <cellStyle name="Normal 8 16 19" xfId="53236"/>
    <cellStyle name="Normal 8 16 2" xfId="53237"/>
    <cellStyle name="Normal 8 16 20" xfId="53238"/>
    <cellStyle name="Normal 8 16 21" xfId="53239"/>
    <cellStyle name="Normal 8 16 22" xfId="53240"/>
    <cellStyle name="Normal 8 16 3" xfId="53241"/>
    <cellStyle name="Normal 8 16 4" xfId="53242"/>
    <cellStyle name="Normal 8 16 5" xfId="53243"/>
    <cellStyle name="Normal 8 16 6" xfId="53244"/>
    <cellStyle name="Normal 8 16 7" xfId="53245"/>
    <cellStyle name="Normal 8 16 8" xfId="53246"/>
    <cellStyle name="Normal 8 16 9" xfId="53247"/>
    <cellStyle name="Normal 8 17" xfId="53248"/>
    <cellStyle name="Normal 8 17 10" xfId="53249"/>
    <cellStyle name="Normal 8 17 11" xfId="53250"/>
    <cellStyle name="Normal 8 17 12" xfId="53251"/>
    <cellStyle name="Normal 8 17 13" xfId="53252"/>
    <cellStyle name="Normal 8 17 14" xfId="53253"/>
    <cellStyle name="Normal 8 17 15" xfId="53254"/>
    <cellStyle name="Normal 8 17 16" xfId="53255"/>
    <cellStyle name="Normal 8 17 17" xfId="53256"/>
    <cellStyle name="Normal 8 17 18" xfId="53257"/>
    <cellStyle name="Normal 8 17 19" xfId="53258"/>
    <cellStyle name="Normal 8 17 2" xfId="53259"/>
    <cellStyle name="Normal 8 17 20" xfId="53260"/>
    <cellStyle name="Normal 8 17 21" xfId="53261"/>
    <cellStyle name="Normal 8 17 22" xfId="53262"/>
    <cellStyle name="Normal 8 17 3" xfId="53263"/>
    <cellStyle name="Normal 8 17 4" xfId="53264"/>
    <cellStyle name="Normal 8 17 5" xfId="53265"/>
    <cellStyle name="Normal 8 17 6" xfId="53266"/>
    <cellStyle name="Normal 8 17 7" xfId="53267"/>
    <cellStyle name="Normal 8 17 8" xfId="53268"/>
    <cellStyle name="Normal 8 17 9" xfId="53269"/>
    <cellStyle name="Normal 8 18" xfId="53270"/>
    <cellStyle name="Normal 8 18 10" xfId="53271"/>
    <cellStyle name="Normal 8 18 11" xfId="53272"/>
    <cellStyle name="Normal 8 18 12" xfId="53273"/>
    <cellStyle name="Normal 8 18 13" xfId="53274"/>
    <cellStyle name="Normal 8 18 14" xfId="53275"/>
    <cellStyle name="Normal 8 18 15" xfId="53276"/>
    <cellStyle name="Normal 8 18 16" xfId="53277"/>
    <cellStyle name="Normal 8 18 17" xfId="53278"/>
    <cellStyle name="Normal 8 18 18" xfId="53279"/>
    <cellStyle name="Normal 8 18 19" xfId="53280"/>
    <cellStyle name="Normal 8 18 2" xfId="53281"/>
    <cellStyle name="Normal 8 18 20" xfId="53282"/>
    <cellStyle name="Normal 8 18 21" xfId="53283"/>
    <cellStyle name="Normal 8 18 22" xfId="53284"/>
    <cellStyle name="Normal 8 18 3" xfId="53285"/>
    <cellStyle name="Normal 8 18 4" xfId="53286"/>
    <cellStyle name="Normal 8 18 5" xfId="53287"/>
    <cellStyle name="Normal 8 18 6" xfId="53288"/>
    <cellStyle name="Normal 8 18 7" xfId="53289"/>
    <cellStyle name="Normal 8 18 8" xfId="53290"/>
    <cellStyle name="Normal 8 18 9" xfId="53291"/>
    <cellStyle name="Normal 8 19" xfId="53292"/>
    <cellStyle name="Normal 8 19 10" xfId="53293"/>
    <cellStyle name="Normal 8 19 11" xfId="53294"/>
    <cellStyle name="Normal 8 19 12" xfId="53295"/>
    <cellStyle name="Normal 8 19 13" xfId="53296"/>
    <cellStyle name="Normal 8 19 14" xfId="53297"/>
    <cellStyle name="Normal 8 19 15" xfId="53298"/>
    <cellStyle name="Normal 8 19 16" xfId="53299"/>
    <cellStyle name="Normal 8 19 17" xfId="53300"/>
    <cellStyle name="Normal 8 19 18" xfId="53301"/>
    <cellStyle name="Normal 8 19 19" xfId="53302"/>
    <cellStyle name="Normal 8 19 2" xfId="53303"/>
    <cellStyle name="Normal 8 19 20" xfId="53304"/>
    <cellStyle name="Normal 8 19 21" xfId="53305"/>
    <cellStyle name="Normal 8 19 22" xfId="53306"/>
    <cellStyle name="Normal 8 19 3" xfId="53307"/>
    <cellStyle name="Normal 8 19 4" xfId="53308"/>
    <cellStyle name="Normal 8 19 5" xfId="53309"/>
    <cellStyle name="Normal 8 19 6" xfId="53310"/>
    <cellStyle name="Normal 8 19 7" xfId="53311"/>
    <cellStyle name="Normal 8 19 8" xfId="53312"/>
    <cellStyle name="Normal 8 19 9" xfId="53313"/>
    <cellStyle name="Normal 8 2" xfId="53314"/>
    <cellStyle name="Normal 8 2 10" xfId="53315"/>
    <cellStyle name="Normal 8 2 11" xfId="53316"/>
    <cellStyle name="Normal 8 2 12" xfId="53317"/>
    <cellStyle name="Normal 8 2 13" xfId="53318"/>
    <cellStyle name="Normal 8 2 14" xfId="53319"/>
    <cellStyle name="Normal 8 2 15" xfId="53320"/>
    <cellStyle name="Normal 8 2 16" xfId="53321"/>
    <cellStyle name="Normal 8 2 17" xfId="53322"/>
    <cellStyle name="Normal 8 2 18" xfId="53323"/>
    <cellStyle name="Normal 8 2 19" xfId="53324"/>
    <cellStyle name="Normal 8 2 2" xfId="53325"/>
    <cellStyle name="Normal 8 2 20" xfId="53326"/>
    <cellStyle name="Normal 8 2 21" xfId="53327"/>
    <cellStyle name="Normal 8 2 22" xfId="53328"/>
    <cellStyle name="Normal 8 2 3" xfId="53329"/>
    <cellStyle name="Normal 8 2 4" xfId="53330"/>
    <cellStyle name="Normal 8 2 5" xfId="53331"/>
    <cellStyle name="Normal 8 2 6" xfId="53332"/>
    <cellStyle name="Normal 8 2 7" xfId="53333"/>
    <cellStyle name="Normal 8 2 8" xfId="53334"/>
    <cellStyle name="Normal 8 2 9" xfId="53335"/>
    <cellStyle name="Normal 8 20" xfId="53336"/>
    <cellStyle name="Normal 8 21" xfId="53337"/>
    <cellStyle name="Normal 8 22" xfId="53338"/>
    <cellStyle name="Normal 8 23" xfId="53339"/>
    <cellStyle name="Normal 8 24" xfId="53340"/>
    <cellStyle name="Normal 8 25" xfId="53341"/>
    <cellStyle name="Normal 8 26" xfId="53342"/>
    <cellStyle name="Normal 8 27" xfId="53343"/>
    <cellStyle name="Normal 8 28" xfId="53344"/>
    <cellStyle name="Normal 8 29" xfId="53345"/>
    <cellStyle name="Normal 8 3" xfId="53346"/>
    <cellStyle name="Normal 8 3 10" xfId="53347"/>
    <cellStyle name="Normal 8 3 11" xfId="53348"/>
    <cellStyle name="Normal 8 3 12" xfId="53349"/>
    <cellStyle name="Normal 8 3 13" xfId="53350"/>
    <cellStyle name="Normal 8 3 14" xfId="53351"/>
    <cellStyle name="Normal 8 3 15" xfId="53352"/>
    <cellStyle name="Normal 8 3 16" xfId="53353"/>
    <cellStyle name="Normal 8 3 17" xfId="53354"/>
    <cellStyle name="Normal 8 3 18" xfId="53355"/>
    <cellStyle name="Normal 8 3 19" xfId="53356"/>
    <cellStyle name="Normal 8 3 2" xfId="53357"/>
    <cellStyle name="Normal 8 3 20" xfId="53358"/>
    <cellStyle name="Normal 8 3 21" xfId="53359"/>
    <cellStyle name="Normal 8 3 22" xfId="53360"/>
    <cellStyle name="Normal 8 3 3" xfId="53361"/>
    <cellStyle name="Normal 8 3 4" xfId="53362"/>
    <cellStyle name="Normal 8 3 5" xfId="53363"/>
    <cellStyle name="Normal 8 3 6" xfId="53364"/>
    <cellStyle name="Normal 8 3 7" xfId="53365"/>
    <cellStyle name="Normal 8 3 8" xfId="53366"/>
    <cellStyle name="Normal 8 3 9" xfId="53367"/>
    <cellStyle name="Normal 8 30" xfId="53368"/>
    <cellStyle name="Normal 8 31" xfId="53369"/>
    <cellStyle name="Normal 8 32" xfId="53370"/>
    <cellStyle name="Normal 8 33" xfId="53371"/>
    <cellStyle name="Normal 8 34" xfId="53372"/>
    <cellStyle name="Normal 8 35" xfId="53373"/>
    <cellStyle name="Normal 8 36" xfId="53374"/>
    <cellStyle name="Normal 8 37" xfId="53375"/>
    <cellStyle name="Normal 8 38" xfId="53376"/>
    <cellStyle name="Normal 8 39" xfId="53377"/>
    <cellStyle name="Normal 8 4" xfId="53378"/>
    <cellStyle name="Normal 8 4 10" xfId="53379"/>
    <cellStyle name="Normal 8 4 11" xfId="53380"/>
    <cellStyle name="Normal 8 4 12" xfId="53381"/>
    <cellStyle name="Normal 8 4 13" xfId="53382"/>
    <cellStyle name="Normal 8 4 14" xfId="53383"/>
    <cellStyle name="Normal 8 4 15" xfId="53384"/>
    <cellStyle name="Normal 8 4 16" xfId="53385"/>
    <cellStyle name="Normal 8 4 17" xfId="53386"/>
    <cellStyle name="Normal 8 4 18" xfId="53387"/>
    <cellStyle name="Normal 8 4 19" xfId="53388"/>
    <cellStyle name="Normal 8 4 2" xfId="53389"/>
    <cellStyle name="Normal 8 4 2 10" xfId="53390"/>
    <cellStyle name="Normal 8 4 2 11" xfId="53391"/>
    <cellStyle name="Normal 8 4 2 12" xfId="53392"/>
    <cellStyle name="Normal 8 4 2 13" xfId="53393"/>
    <cellStyle name="Normal 8 4 2 14" xfId="53394"/>
    <cellStyle name="Normal 8 4 2 15" xfId="53395"/>
    <cellStyle name="Normal 8 4 2 16" xfId="53396"/>
    <cellStyle name="Normal 8 4 2 17" xfId="53397"/>
    <cellStyle name="Normal 8 4 2 18" xfId="53398"/>
    <cellStyle name="Normal 8 4 2 19" xfId="53399"/>
    <cellStyle name="Normal 8 4 2 2" xfId="53400"/>
    <cellStyle name="Normal 8 4 2 20" xfId="53401"/>
    <cellStyle name="Normal 8 4 2 21" xfId="53402"/>
    <cellStyle name="Normal 8 4 2 22" xfId="53403"/>
    <cellStyle name="Normal 8 4 2 3" xfId="53404"/>
    <cellStyle name="Normal 8 4 2 4" xfId="53405"/>
    <cellStyle name="Normal 8 4 2 5" xfId="53406"/>
    <cellStyle name="Normal 8 4 2 6" xfId="53407"/>
    <cellStyle name="Normal 8 4 2 7" xfId="53408"/>
    <cellStyle name="Normal 8 4 2 8" xfId="53409"/>
    <cellStyle name="Normal 8 4 2 9" xfId="53410"/>
    <cellStyle name="Normal 8 4 20" xfId="53411"/>
    <cellStyle name="Normal 8 4 21" xfId="53412"/>
    <cellStyle name="Normal 8 4 22" xfId="53413"/>
    <cellStyle name="Normal 8 4 23" xfId="53414"/>
    <cellStyle name="Normal 8 4 24" xfId="53415"/>
    <cellStyle name="Normal 8 4 25" xfId="53416"/>
    <cellStyle name="Normal 8 4 26" xfId="53417"/>
    <cellStyle name="Normal 8 4 27" xfId="53418"/>
    <cellStyle name="Normal 8 4 3" xfId="53419"/>
    <cellStyle name="Normal 8 4 3 10" xfId="53420"/>
    <cellStyle name="Normal 8 4 3 11" xfId="53421"/>
    <cellStyle name="Normal 8 4 3 12" xfId="53422"/>
    <cellStyle name="Normal 8 4 3 13" xfId="53423"/>
    <cellStyle name="Normal 8 4 3 14" xfId="53424"/>
    <cellStyle name="Normal 8 4 3 15" xfId="53425"/>
    <cellStyle name="Normal 8 4 3 16" xfId="53426"/>
    <cellStyle name="Normal 8 4 3 17" xfId="53427"/>
    <cellStyle name="Normal 8 4 3 18" xfId="53428"/>
    <cellStyle name="Normal 8 4 3 19" xfId="53429"/>
    <cellStyle name="Normal 8 4 3 2" xfId="53430"/>
    <cellStyle name="Normal 8 4 3 20" xfId="53431"/>
    <cellStyle name="Normal 8 4 3 21" xfId="53432"/>
    <cellStyle name="Normal 8 4 3 22" xfId="53433"/>
    <cellStyle name="Normal 8 4 3 3" xfId="53434"/>
    <cellStyle name="Normal 8 4 3 4" xfId="53435"/>
    <cellStyle name="Normal 8 4 3 5" xfId="53436"/>
    <cellStyle name="Normal 8 4 3 6" xfId="53437"/>
    <cellStyle name="Normal 8 4 3 7" xfId="53438"/>
    <cellStyle name="Normal 8 4 3 8" xfId="53439"/>
    <cellStyle name="Normal 8 4 3 9" xfId="53440"/>
    <cellStyle name="Normal 8 4 4" xfId="53441"/>
    <cellStyle name="Normal 8 4 4 10" xfId="53442"/>
    <cellStyle name="Normal 8 4 4 11" xfId="53443"/>
    <cellStyle name="Normal 8 4 4 12" xfId="53444"/>
    <cellStyle name="Normal 8 4 4 13" xfId="53445"/>
    <cellStyle name="Normal 8 4 4 14" xfId="53446"/>
    <cellStyle name="Normal 8 4 4 15" xfId="53447"/>
    <cellStyle name="Normal 8 4 4 16" xfId="53448"/>
    <cellStyle name="Normal 8 4 4 17" xfId="53449"/>
    <cellStyle name="Normal 8 4 4 18" xfId="53450"/>
    <cellStyle name="Normal 8 4 4 19" xfId="53451"/>
    <cellStyle name="Normal 8 4 4 2" xfId="53452"/>
    <cellStyle name="Normal 8 4 4 20" xfId="53453"/>
    <cellStyle name="Normal 8 4 4 21" xfId="53454"/>
    <cellStyle name="Normal 8 4 4 22" xfId="53455"/>
    <cellStyle name="Normal 8 4 4 3" xfId="53456"/>
    <cellStyle name="Normal 8 4 4 4" xfId="53457"/>
    <cellStyle name="Normal 8 4 4 5" xfId="53458"/>
    <cellStyle name="Normal 8 4 4 6" xfId="53459"/>
    <cellStyle name="Normal 8 4 4 7" xfId="53460"/>
    <cellStyle name="Normal 8 4 4 8" xfId="53461"/>
    <cellStyle name="Normal 8 4 4 9" xfId="53462"/>
    <cellStyle name="Normal 8 4 5" xfId="53463"/>
    <cellStyle name="Normal 8 4 5 10" xfId="53464"/>
    <cellStyle name="Normal 8 4 5 11" xfId="53465"/>
    <cellStyle name="Normal 8 4 5 12" xfId="53466"/>
    <cellStyle name="Normal 8 4 5 13" xfId="53467"/>
    <cellStyle name="Normal 8 4 5 14" xfId="53468"/>
    <cellStyle name="Normal 8 4 5 15" xfId="53469"/>
    <cellStyle name="Normal 8 4 5 16" xfId="53470"/>
    <cellStyle name="Normal 8 4 5 17" xfId="53471"/>
    <cellStyle name="Normal 8 4 5 18" xfId="53472"/>
    <cellStyle name="Normal 8 4 5 19" xfId="53473"/>
    <cellStyle name="Normal 8 4 5 2" xfId="53474"/>
    <cellStyle name="Normal 8 4 5 20" xfId="53475"/>
    <cellStyle name="Normal 8 4 5 21" xfId="53476"/>
    <cellStyle name="Normal 8 4 5 22" xfId="53477"/>
    <cellStyle name="Normal 8 4 5 3" xfId="53478"/>
    <cellStyle name="Normal 8 4 5 4" xfId="53479"/>
    <cellStyle name="Normal 8 4 5 5" xfId="53480"/>
    <cellStyle name="Normal 8 4 5 6" xfId="53481"/>
    <cellStyle name="Normal 8 4 5 7" xfId="53482"/>
    <cellStyle name="Normal 8 4 5 8" xfId="53483"/>
    <cellStyle name="Normal 8 4 5 9" xfId="53484"/>
    <cellStyle name="Normal 8 4 6" xfId="53485"/>
    <cellStyle name="Normal 8 4 6 10" xfId="53486"/>
    <cellStyle name="Normal 8 4 6 11" xfId="53487"/>
    <cellStyle name="Normal 8 4 6 12" xfId="53488"/>
    <cellStyle name="Normal 8 4 6 13" xfId="53489"/>
    <cellStyle name="Normal 8 4 6 14" xfId="53490"/>
    <cellStyle name="Normal 8 4 6 15" xfId="53491"/>
    <cellStyle name="Normal 8 4 6 16" xfId="53492"/>
    <cellStyle name="Normal 8 4 6 17" xfId="53493"/>
    <cellStyle name="Normal 8 4 6 18" xfId="53494"/>
    <cellStyle name="Normal 8 4 6 19" xfId="53495"/>
    <cellStyle name="Normal 8 4 6 2" xfId="53496"/>
    <cellStyle name="Normal 8 4 6 20" xfId="53497"/>
    <cellStyle name="Normal 8 4 6 21" xfId="53498"/>
    <cellStyle name="Normal 8 4 6 22" xfId="53499"/>
    <cellStyle name="Normal 8 4 6 3" xfId="53500"/>
    <cellStyle name="Normal 8 4 6 4" xfId="53501"/>
    <cellStyle name="Normal 8 4 6 5" xfId="53502"/>
    <cellStyle name="Normal 8 4 6 6" xfId="53503"/>
    <cellStyle name="Normal 8 4 6 7" xfId="53504"/>
    <cellStyle name="Normal 8 4 6 8" xfId="53505"/>
    <cellStyle name="Normal 8 4 6 9" xfId="53506"/>
    <cellStyle name="Normal 8 4 7" xfId="53507"/>
    <cellStyle name="Normal 8 4 8" xfId="53508"/>
    <cellStyle name="Normal 8 4 9" xfId="53509"/>
    <cellStyle name="Normal 8 40" xfId="53510"/>
    <cellStyle name="Normal 8 41" xfId="53511"/>
    <cellStyle name="Normal 8 5" xfId="53512"/>
    <cellStyle name="Normal 8 5 10" xfId="53513"/>
    <cellStyle name="Normal 8 5 11" xfId="53514"/>
    <cellStyle name="Normal 8 5 12" xfId="53515"/>
    <cellStyle name="Normal 8 5 13" xfId="53516"/>
    <cellStyle name="Normal 8 5 14" xfId="53517"/>
    <cellStyle name="Normal 8 5 15" xfId="53518"/>
    <cellStyle name="Normal 8 5 16" xfId="53519"/>
    <cellStyle name="Normal 8 5 17" xfId="53520"/>
    <cellStyle name="Normal 8 5 18" xfId="53521"/>
    <cellStyle name="Normal 8 5 19" xfId="53522"/>
    <cellStyle name="Normal 8 5 2" xfId="53523"/>
    <cellStyle name="Normal 8 5 2 10" xfId="53524"/>
    <cellStyle name="Normal 8 5 2 11" xfId="53525"/>
    <cellStyle name="Normal 8 5 2 12" xfId="53526"/>
    <cellStyle name="Normal 8 5 2 13" xfId="53527"/>
    <cellStyle name="Normal 8 5 2 14" xfId="53528"/>
    <cellStyle name="Normal 8 5 2 15" xfId="53529"/>
    <cellStyle name="Normal 8 5 2 16" xfId="53530"/>
    <cellStyle name="Normal 8 5 2 17" xfId="53531"/>
    <cellStyle name="Normal 8 5 2 18" xfId="53532"/>
    <cellStyle name="Normal 8 5 2 19" xfId="53533"/>
    <cellStyle name="Normal 8 5 2 2" xfId="53534"/>
    <cellStyle name="Normal 8 5 2 20" xfId="53535"/>
    <cellStyle name="Normal 8 5 2 21" xfId="53536"/>
    <cellStyle name="Normal 8 5 2 22" xfId="53537"/>
    <cellStyle name="Normal 8 5 2 3" xfId="53538"/>
    <cellStyle name="Normal 8 5 2 4" xfId="53539"/>
    <cellStyle name="Normal 8 5 2 5" xfId="53540"/>
    <cellStyle name="Normal 8 5 2 6" xfId="53541"/>
    <cellStyle name="Normal 8 5 2 7" xfId="53542"/>
    <cellStyle name="Normal 8 5 2 8" xfId="53543"/>
    <cellStyle name="Normal 8 5 2 9" xfId="53544"/>
    <cellStyle name="Normal 8 5 20" xfId="53545"/>
    <cellStyle name="Normal 8 5 21" xfId="53546"/>
    <cellStyle name="Normal 8 5 22" xfId="53547"/>
    <cellStyle name="Normal 8 5 23" xfId="53548"/>
    <cellStyle name="Normal 8 5 24" xfId="53549"/>
    <cellStyle name="Normal 8 5 25" xfId="53550"/>
    <cellStyle name="Normal 8 5 26" xfId="53551"/>
    <cellStyle name="Normal 8 5 27" xfId="53552"/>
    <cellStyle name="Normal 8 5 3" xfId="53553"/>
    <cellStyle name="Normal 8 5 3 10" xfId="53554"/>
    <cellStyle name="Normal 8 5 3 11" xfId="53555"/>
    <cellStyle name="Normal 8 5 3 12" xfId="53556"/>
    <cellStyle name="Normal 8 5 3 13" xfId="53557"/>
    <cellStyle name="Normal 8 5 3 14" xfId="53558"/>
    <cellStyle name="Normal 8 5 3 15" xfId="53559"/>
    <cellStyle name="Normal 8 5 3 16" xfId="53560"/>
    <cellStyle name="Normal 8 5 3 17" xfId="53561"/>
    <cellStyle name="Normal 8 5 3 18" xfId="53562"/>
    <cellStyle name="Normal 8 5 3 19" xfId="53563"/>
    <cellStyle name="Normal 8 5 3 2" xfId="53564"/>
    <cellStyle name="Normal 8 5 3 20" xfId="53565"/>
    <cellStyle name="Normal 8 5 3 21" xfId="53566"/>
    <cellStyle name="Normal 8 5 3 22" xfId="53567"/>
    <cellStyle name="Normal 8 5 3 3" xfId="53568"/>
    <cellStyle name="Normal 8 5 3 4" xfId="53569"/>
    <cellStyle name="Normal 8 5 3 5" xfId="53570"/>
    <cellStyle name="Normal 8 5 3 6" xfId="53571"/>
    <cellStyle name="Normal 8 5 3 7" xfId="53572"/>
    <cellStyle name="Normal 8 5 3 8" xfId="53573"/>
    <cellStyle name="Normal 8 5 3 9" xfId="53574"/>
    <cellStyle name="Normal 8 5 4" xfId="53575"/>
    <cellStyle name="Normal 8 5 4 10" xfId="53576"/>
    <cellStyle name="Normal 8 5 4 11" xfId="53577"/>
    <cellStyle name="Normal 8 5 4 12" xfId="53578"/>
    <cellStyle name="Normal 8 5 4 13" xfId="53579"/>
    <cellStyle name="Normal 8 5 4 14" xfId="53580"/>
    <cellStyle name="Normal 8 5 4 15" xfId="53581"/>
    <cellStyle name="Normal 8 5 4 16" xfId="53582"/>
    <cellStyle name="Normal 8 5 4 17" xfId="53583"/>
    <cellStyle name="Normal 8 5 4 18" xfId="53584"/>
    <cellStyle name="Normal 8 5 4 19" xfId="53585"/>
    <cellStyle name="Normal 8 5 4 2" xfId="53586"/>
    <cellStyle name="Normal 8 5 4 20" xfId="53587"/>
    <cellStyle name="Normal 8 5 4 21" xfId="53588"/>
    <cellStyle name="Normal 8 5 4 22" xfId="53589"/>
    <cellStyle name="Normal 8 5 4 3" xfId="53590"/>
    <cellStyle name="Normal 8 5 4 4" xfId="53591"/>
    <cellStyle name="Normal 8 5 4 5" xfId="53592"/>
    <cellStyle name="Normal 8 5 4 6" xfId="53593"/>
    <cellStyle name="Normal 8 5 4 7" xfId="53594"/>
    <cellStyle name="Normal 8 5 4 8" xfId="53595"/>
    <cellStyle name="Normal 8 5 4 9" xfId="53596"/>
    <cellStyle name="Normal 8 5 5" xfId="53597"/>
    <cellStyle name="Normal 8 5 5 10" xfId="53598"/>
    <cellStyle name="Normal 8 5 5 11" xfId="53599"/>
    <cellStyle name="Normal 8 5 5 12" xfId="53600"/>
    <cellStyle name="Normal 8 5 5 13" xfId="53601"/>
    <cellStyle name="Normal 8 5 5 14" xfId="53602"/>
    <cellStyle name="Normal 8 5 5 15" xfId="53603"/>
    <cellStyle name="Normal 8 5 5 16" xfId="53604"/>
    <cellStyle name="Normal 8 5 5 17" xfId="53605"/>
    <cellStyle name="Normal 8 5 5 18" xfId="53606"/>
    <cellStyle name="Normal 8 5 5 19" xfId="53607"/>
    <cellStyle name="Normal 8 5 5 2" xfId="53608"/>
    <cellStyle name="Normal 8 5 5 20" xfId="53609"/>
    <cellStyle name="Normal 8 5 5 21" xfId="53610"/>
    <cellStyle name="Normal 8 5 5 22" xfId="53611"/>
    <cellStyle name="Normal 8 5 5 3" xfId="53612"/>
    <cellStyle name="Normal 8 5 5 4" xfId="53613"/>
    <cellStyle name="Normal 8 5 5 5" xfId="53614"/>
    <cellStyle name="Normal 8 5 5 6" xfId="53615"/>
    <cellStyle name="Normal 8 5 5 7" xfId="53616"/>
    <cellStyle name="Normal 8 5 5 8" xfId="53617"/>
    <cellStyle name="Normal 8 5 5 9" xfId="53618"/>
    <cellStyle name="Normal 8 5 6" xfId="53619"/>
    <cellStyle name="Normal 8 5 6 10" xfId="53620"/>
    <cellStyle name="Normal 8 5 6 11" xfId="53621"/>
    <cellStyle name="Normal 8 5 6 12" xfId="53622"/>
    <cellStyle name="Normal 8 5 6 13" xfId="53623"/>
    <cellStyle name="Normal 8 5 6 14" xfId="53624"/>
    <cellStyle name="Normal 8 5 6 15" xfId="53625"/>
    <cellStyle name="Normal 8 5 6 16" xfId="53626"/>
    <cellStyle name="Normal 8 5 6 17" xfId="53627"/>
    <cellStyle name="Normal 8 5 6 18" xfId="53628"/>
    <cellStyle name="Normal 8 5 6 19" xfId="53629"/>
    <cellStyle name="Normal 8 5 6 2" xfId="53630"/>
    <cellStyle name="Normal 8 5 6 20" xfId="53631"/>
    <cellStyle name="Normal 8 5 6 21" xfId="53632"/>
    <cellStyle name="Normal 8 5 6 22" xfId="53633"/>
    <cellStyle name="Normal 8 5 6 3" xfId="53634"/>
    <cellStyle name="Normal 8 5 6 4" xfId="53635"/>
    <cellStyle name="Normal 8 5 6 5" xfId="53636"/>
    <cellStyle name="Normal 8 5 6 6" xfId="53637"/>
    <cellStyle name="Normal 8 5 6 7" xfId="53638"/>
    <cellStyle name="Normal 8 5 6 8" xfId="53639"/>
    <cellStyle name="Normal 8 5 6 9" xfId="53640"/>
    <cellStyle name="Normal 8 5 7" xfId="53641"/>
    <cellStyle name="Normal 8 5 8" xfId="53642"/>
    <cellStyle name="Normal 8 5 9" xfId="53643"/>
    <cellStyle name="Normal 8 6" xfId="53644"/>
    <cellStyle name="Normal 8 6 10" xfId="53645"/>
    <cellStyle name="Normal 8 6 11" xfId="53646"/>
    <cellStyle name="Normal 8 6 12" xfId="53647"/>
    <cellStyle name="Normal 8 6 13" xfId="53648"/>
    <cellStyle name="Normal 8 6 14" xfId="53649"/>
    <cellStyle name="Normal 8 6 15" xfId="53650"/>
    <cellStyle name="Normal 8 6 16" xfId="53651"/>
    <cellStyle name="Normal 8 6 17" xfId="53652"/>
    <cellStyle name="Normal 8 6 18" xfId="53653"/>
    <cellStyle name="Normal 8 6 19" xfId="53654"/>
    <cellStyle name="Normal 8 6 2" xfId="53655"/>
    <cellStyle name="Normal 8 6 20" xfId="53656"/>
    <cellStyle name="Normal 8 6 21" xfId="53657"/>
    <cellStyle name="Normal 8 6 22" xfId="53658"/>
    <cellStyle name="Normal 8 6 3" xfId="53659"/>
    <cellStyle name="Normal 8 6 4" xfId="53660"/>
    <cellStyle name="Normal 8 6 5" xfId="53661"/>
    <cellStyle name="Normal 8 6 6" xfId="53662"/>
    <cellStyle name="Normal 8 6 7" xfId="53663"/>
    <cellStyle name="Normal 8 6 8" xfId="53664"/>
    <cellStyle name="Normal 8 6 9" xfId="53665"/>
    <cellStyle name="Normal 8 7" xfId="53666"/>
    <cellStyle name="Normal 8 7 10" xfId="53667"/>
    <cellStyle name="Normal 8 7 11" xfId="53668"/>
    <cellStyle name="Normal 8 7 12" xfId="53669"/>
    <cellStyle name="Normal 8 7 13" xfId="53670"/>
    <cellStyle name="Normal 8 7 14" xfId="53671"/>
    <cellStyle name="Normal 8 7 15" xfId="53672"/>
    <cellStyle name="Normal 8 7 16" xfId="53673"/>
    <cellStyle name="Normal 8 7 17" xfId="53674"/>
    <cellStyle name="Normal 8 7 18" xfId="53675"/>
    <cellStyle name="Normal 8 7 19" xfId="53676"/>
    <cellStyle name="Normal 8 7 2" xfId="53677"/>
    <cellStyle name="Normal 8 7 20" xfId="53678"/>
    <cellStyle name="Normal 8 7 21" xfId="53679"/>
    <cellStyle name="Normal 8 7 22" xfId="53680"/>
    <cellStyle name="Normal 8 7 3" xfId="53681"/>
    <cellStyle name="Normal 8 7 4" xfId="53682"/>
    <cellStyle name="Normal 8 7 5" xfId="53683"/>
    <cellStyle name="Normal 8 7 6" xfId="53684"/>
    <cellStyle name="Normal 8 7 7" xfId="53685"/>
    <cellStyle name="Normal 8 7 8" xfId="53686"/>
    <cellStyle name="Normal 8 7 9" xfId="53687"/>
    <cellStyle name="Normal 8 8" xfId="53688"/>
    <cellStyle name="Normal 8 8 10" xfId="53689"/>
    <cellStyle name="Normal 8 8 11" xfId="53690"/>
    <cellStyle name="Normal 8 8 12" xfId="53691"/>
    <cellStyle name="Normal 8 8 13" xfId="53692"/>
    <cellStyle name="Normal 8 8 14" xfId="53693"/>
    <cellStyle name="Normal 8 8 15" xfId="53694"/>
    <cellStyle name="Normal 8 8 16" xfId="53695"/>
    <cellStyle name="Normal 8 8 17" xfId="53696"/>
    <cellStyle name="Normal 8 8 18" xfId="53697"/>
    <cellStyle name="Normal 8 8 19" xfId="53698"/>
    <cellStyle name="Normal 8 8 2" xfId="53699"/>
    <cellStyle name="Normal 8 8 20" xfId="53700"/>
    <cellStyle name="Normal 8 8 21" xfId="53701"/>
    <cellStyle name="Normal 8 8 22" xfId="53702"/>
    <cellStyle name="Normal 8 8 3" xfId="53703"/>
    <cellStyle name="Normal 8 8 4" xfId="53704"/>
    <cellStyle name="Normal 8 8 5" xfId="53705"/>
    <cellStyle name="Normal 8 8 6" xfId="53706"/>
    <cellStyle name="Normal 8 8 7" xfId="53707"/>
    <cellStyle name="Normal 8 8 8" xfId="53708"/>
    <cellStyle name="Normal 8 8 9" xfId="53709"/>
    <cellStyle name="Normal 8 9" xfId="53710"/>
    <cellStyle name="Normal 8 9 10" xfId="53711"/>
    <cellStyle name="Normal 8 9 11" xfId="53712"/>
    <cellStyle name="Normal 8 9 12" xfId="53713"/>
    <cellStyle name="Normal 8 9 13" xfId="53714"/>
    <cellStyle name="Normal 8 9 14" xfId="53715"/>
    <cellStyle name="Normal 8 9 15" xfId="53716"/>
    <cellStyle name="Normal 8 9 16" xfId="53717"/>
    <cellStyle name="Normal 8 9 17" xfId="53718"/>
    <cellStyle name="Normal 8 9 18" xfId="53719"/>
    <cellStyle name="Normal 8 9 19" xfId="53720"/>
    <cellStyle name="Normal 8 9 2" xfId="53721"/>
    <cellStyle name="Normal 8 9 20" xfId="53722"/>
    <cellStyle name="Normal 8 9 21" xfId="53723"/>
    <cellStyle name="Normal 8 9 22" xfId="53724"/>
    <cellStyle name="Normal 8 9 3" xfId="53725"/>
    <cellStyle name="Normal 8 9 4" xfId="53726"/>
    <cellStyle name="Normal 8 9 5" xfId="53727"/>
    <cellStyle name="Normal 8 9 6" xfId="53728"/>
    <cellStyle name="Normal 8 9 7" xfId="53729"/>
    <cellStyle name="Normal 8 9 8" xfId="53730"/>
    <cellStyle name="Normal 8 9 9" xfId="53731"/>
    <cellStyle name="Normal 9" xfId="53732"/>
    <cellStyle name="Normal 9 10" xfId="53733"/>
    <cellStyle name="Normal 9 10 10" xfId="53734"/>
    <cellStyle name="Normal 9 10 11" xfId="53735"/>
    <cellStyle name="Normal 9 10 12" xfId="53736"/>
    <cellStyle name="Normal 9 10 13" xfId="53737"/>
    <cellStyle name="Normal 9 10 14" xfId="53738"/>
    <cellStyle name="Normal 9 10 15" xfId="53739"/>
    <cellStyle name="Normal 9 10 16" xfId="53740"/>
    <cellStyle name="Normal 9 10 17" xfId="53741"/>
    <cellStyle name="Normal 9 10 18" xfId="53742"/>
    <cellStyle name="Normal 9 10 19" xfId="53743"/>
    <cellStyle name="Normal 9 10 2" xfId="53744"/>
    <cellStyle name="Normal 9 10 20" xfId="53745"/>
    <cellStyle name="Normal 9 10 21" xfId="53746"/>
    <cellStyle name="Normal 9 10 22" xfId="53747"/>
    <cellStyle name="Normal 9 10 3" xfId="53748"/>
    <cellStyle name="Normal 9 10 4" xfId="53749"/>
    <cellStyle name="Normal 9 10 5" xfId="53750"/>
    <cellStyle name="Normal 9 10 6" xfId="53751"/>
    <cellStyle name="Normal 9 10 7" xfId="53752"/>
    <cellStyle name="Normal 9 10 8" xfId="53753"/>
    <cellStyle name="Normal 9 10 9" xfId="53754"/>
    <cellStyle name="Normal 9 11" xfId="53755"/>
    <cellStyle name="Normal 9 12" xfId="53756"/>
    <cellStyle name="Normal 9 13" xfId="53757"/>
    <cellStyle name="Normal 9 14" xfId="53758"/>
    <cellStyle name="Normal 9 14 10" xfId="53759"/>
    <cellStyle name="Normal 9 14 11" xfId="53760"/>
    <cellStyle name="Normal 9 14 12" xfId="53761"/>
    <cellStyle name="Normal 9 14 13" xfId="53762"/>
    <cellStyle name="Normal 9 14 14" xfId="53763"/>
    <cellStyle name="Normal 9 14 15" xfId="53764"/>
    <cellStyle name="Normal 9 14 16" xfId="53765"/>
    <cellStyle name="Normal 9 14 17" xfId="53766"/>
    <cellStyle name="Normal 9 14 18" xfId="53767"/>
    <cellStyle name="Normal 9 14 19" xfId="53768"/>
    <cellStyle name="Normal 9 14 2" xfId="53769"/>
    <cellStyle name="Normal 9 14 20" xfId="53770"/>
    <cellStyle name="Normal 9 14 21" xfId="53771"/>
    <cellStyle name="Normal 9 14 22" xfId="53772"/>
    <cellStyle name="Normal 9 14 3" xfId="53773"/>
    <cellStyle name="Normal 9 14 4" xfId="53774"/>
    <cellStyle name="Normal 9 14 5" xfId="53775"/>
    <cellStyle name="Normal 9 14 6" xfId="53776"/>
    <cellStyle name="Normal 9 14 7" xfId="53777"/>
    <cellStyle name="Normal 9 14 8" xfId="53778"/>
    <cellStyle name="Normal 9 14 9" xfId="53779"/>
    <cellStyle name="Normal 9 15" xfId="53780"/>
    <cellStyle name="Normal 9 15 10" xfId="53781"/>
    <cellStyle name="Normal 9 15 11" xfId="53782"/>
    <cellStyle name="Normal 9 15 12" xfId="53783"/>
    <cellStyle name="Normal 9 15 13" xfId="53784"/>
    <cellStyle name="Normal 9 15 14" xfId="53785"/>
    <cellStyle name="Normal 9 15 15" xfId="53786"/>
    <cellStyle name="Normal 9 15 16" xfId="53787"/>
    <cellStyle name="Normal 9 15 17" xfId="53788"/>
    <cellStyle name="Normal 9 15 18" xfId="53789"/>
    <cellStyle name="Normal 9 15 19" xfId="53790"/>
    <cellStyle name="Normal 9 15 2" xfId="53791"/>
    <cellStyle name="Normal 9 15 20" xfId="53792"/>
    <cellStyle name="Normal 9 15 21" xfId="53793"/>
    <cellStyle name="Normal 9 15 22" xfId="53794"/>
    <cellStyle name="Normal 9 15 3" xfId="53795"/>
    <cellStyle name="Normal 9 15 4" xfId="53796"/>
    <cellStyle name="Normal 9 15 5" xfId="53797"/>
    <cellStyle name="Normal 9 15 6" xfId="53798"/>
    <cellStyle name="Normal 9 15 7" xfId="53799"/>
    <cellStyle name="Normal 9 15 8" xfId="53800"/>
    <cellStyle name="Normal 9 15 9" xfId="53801"/>
    <cellStyle name="Normal 9 16" xfId="53802"/>
    <cellStyle name="Normal 9 17" xfId="53803"/>
    <cellStyle name="Normal 9 18" xfId="53804"/>
    <cellStyle name="Normal 9 19" xfId="53805"/>
    <cellStyle name="Normal 9 2" xfId="53806"/>
    <cellStyle name="Normal 9 2 10" xfId="53807"/>
    <cellStyle name="Normal 9 2 11" xfId="53808"/>
    <cellStyle name="Normal 9 2 12" xfId="53809"/>
    <cellStyle name="Normal 9 2 13" xfId="53810"/>
    <cellStyle name="Normal 9 2 14" xfId="53811"/>
    <cellStyle name="Normal 9 2 15" xfId="53812"/>
    <cellStyle name="Normal 9 2 16" xfId="53813"/>
    <cellStyle name="Normal 9 2 17" xfId="53814"/>
    <cellStyle name="Normal 9 2 18" xfId="53815"/>
    <cellStyle name="Normal 9 2 19" xfId="53816"/>
    <cellStyle name="Normal 9 2 2" xfId="53817"/>
    <cellStyle name="Normal 9 2 2 10" xfId="53818"/>
    <cellStyle name="Normal 9 2 2 11" xfId="53819"/>
    <cellStyle name="Normal 9 2 2 12" xfId="53820"/>
    <cellStyle name="Normal 9 2 2 13" xfId="53821"/>
    <cellStyle name="Normal 9 2 2 14" xfId="53822"/>
    <cellStyle name="Normal 9 2 2 15" xfId="53823"/>
    <cellStyle name="Normal 9 2 2 16" xfId="53824"/>
    <cellStyle name="Normal 9 2 2 17" xfId="53825"/>
    <cellStyle name="Normal 9 2 2 18" xfId="53826"/>
    <cellStyle name="Normal 9 2 2 19" xfId="53827"/>
    <cellStyle name="Normal 9 2 2 2" xfId="53828"/>
    <cellStyle name="Normal 9 2 2 20" xfId="53829"/>
    <cellStyle name="Normal 9 2 2 21" xfId="53830"/>
    <cellStyle name="Normal 9 2 2 22" xfId="53831"/>
    <cellStyle name="Normal 9 2 2 3" xfId="53832"/>
    <cellStyle name="Normal 9 2 2 4" xfId="53833"/>
    <cellStyle name="Normal 9 2 2 5" xfId="53834"/>
    <cellStyle name="Normal 9 2 2 6" xfId="53835"/>
    <cellStyle name="Normal 9 2 2 7" xfId="53836"/>
    <cellStyle name="Normal 9 2 2 8" xfId="53837"/>
    <cellStyle name="Normal 9 2 2 9" xfId="53838"/>
    <cellStyle name="Normal 9 2 20" xfId="53839"/>
    <cellStyle name="Normal 9 2 21" xfId="53840"/>
    <cellStyle name="Normal 9 2 22" xfId="53841"/>
    <cellStyle name="Normal 9 2 23" xfId="53842"/>
    <cellStyle name="Normal 9 2 24" xfId="53843"/>
    <cellStyle name="Normal 9 2 25" xfId="53844"/>
    <cellStyle name="Normal 9 2 26" xfId="53845"/>
    <cellStyle name="Normal 9 2 27" xfId="53846"/>
    <cellStyle name="Normal 9 2 3" xfId="53847"/>
    <cellStyle name="Normal 9 2 3 10" xfId="53848"/>
    <cellStyle name="Normal 9 2 3 11" xfId="53849"/>
    <cellStyle name="Normal 9 2 3 12" xfId="53850"/>
    <cellStyle name="Normal 9 2 3 13" xfId="53851"/>
    <cellStyle name="Normal 9 2 3 14" xfId="53852"/>
    <cellStyle name="Normal 9 2 3 15" xfId="53853"/>
    <cellStyle name="Normal 9 2 3 16" xfId="53854"/>
    <cellStyle name="Normal 9 2 3 17" xfId="53855"/>
    <cellStyle name="Normal 9 2 3 18" xfId="53856"/>
    <cellStyle name="Normal 9 2 3 19" xfId="53857"/>
    <cellStyle name="Normal 9 2 3 2" xfId="53858"/>
    <cellStyle name="Normal 9 2 3 20" xfId="53859"/>
    <cellStyle name="Normal 9 2 3 21" xfId="53860"/>
    <cellStyle name="Normal 9 2 3 22" xfId="53861"/>
    <cellStyle name="Normal 9 2 3 3" xfId="53862"/>
    <cellStyle name="Normal 9 2 3 4" xfId="53863"/>
    <cellStyle name="Normal 9 2 3 5" xfId="53864"/>
    <cellStyle name="Normal 9 2 3 6" xfId="53865"/>
    <cellStyle name="Normal 9 2 3 7" xfId="53866"/>
    <cellStyle name="Normal 9 2 3 8" xfId="53867"/>
    <cellStyle name="Normal 9 2 3 9" xfId="53868"/>
    <cellStyle name="Normal 9 2 4" xfId="53869"/>
    <cellStyle name="Normal 9 2 4 10" xfId="53870"/>
    <cellStyle name="Normal 9 2 4 11" xfId="53871"/>
    <cellStyle name="Normal 9 2 4 12" xfId="53872"/>
    <cellStyle name="Normal 9 2 4 13" xfId="53873"/>
    <cellStyle name="Normal 9 2 4 14" xfId="53874"/>
    <cellStyle name="Normal 9 2 4 15" xfId="53875"/>
    <cellStyle name="Normal 9 2 4 16" xfId="53876"/>
    <cellStyle name="Normal 9 2 4 17" xfId="53877"/>
    <cellStyle name="Normal 9 2 4 18" xfId="53878"/>
    <cellStyle name="Normal 9 2 4 19" xfId="53879"/>
    <cellStyle name="Normal 9 2 4 2" xfId="53880"/>
    <cellStyle name="Normal 9 2 4 20" xfId="53881"/>
    <cellStyle name="Normal 9 2 4 21" xfId="53882"/>
    <cellStyle name="Normal 9 2 4 22" xfId="53883"/>
    <cellStyle name="Normal 9 2 4 3" xfId="53884"/>
    <cellStyle name="Normal 9 2 4 4" xfId="53885"/>
    <cellStyle name="Normal 9 2 4 5" xfId="53886"/>
    <cellStyle name="Normal 9 2 4 6" xfId="53887"/>
    <cellStyle name="Normal 9 2 4 7" xfId="53888"/>
    <cellStyle name="Normal 9 2 4 8" xfId="53889"/>
    <cellStyle name="Normal 9 2 4 9" xfId="53890"/>
    <cellStyle name="Normal 9 2 5" xfId="53891"/>
    <cellStyle name="Normal 9 2 5 10" xfId="53892"/>
    <cellStyle name="Normal 9 2 5 11" xfId="53893"/>
    <cellStyle name="Normal 9 2 5 12" xfId="53894"/>
    <cellStyle name="Normal 9 2 5 13" xfId="53895"/>
    <cellStyle name="Normal 9 2 5 14" xfId="53896"/>
    <cellStyle name="Normal 9 2 5 15" xfId="53897"/>
    <cellStyle name="Normal 9 2 5 16" xfId="53898"/>
    <cellStyle name="Normal 9 2 5 17" xfId="53899"/>
    <cellStyle name="Normal 9 2 5 18" xfId="53900"/>
    <cellStyle name="Normal 9 2 5 19" xfId="53901"/>
    <cellStyle name="Normal 9 2 5 2" xfId="53902"/>
    <cellStyle name="Normal 9 2 5 20" xfId="53903"/>
    <cellStyle name="Normal 9 2 5 21" xfId="53904"/>
    <cellStyle name="Normal 9 2 5 22" xfId="53905"/>
    <cellStyle name="Normal 9 2 5 3" xfId="53906"/>
    <cellStyle name="Normal 9 2 5 4" xfId="53907"/>
    <cellStyle name="Normal 9 2 5 5" xfId="53908"/>
    <cellStyle name="Normal 9 2 5 6" xfId="53909"/>
    <cellStyle name="Normal 9 2 5 7" xfId="53910"/>
    <cellStyle name="Normal 9 2 5 8" xfId="53911"/>
    <cellStyle name="Normal 9 2 5 9" xfId="53912"/>
    <cellStyle name="Normal 9 2 6" xfId="53913"/>
    <cellStyle name="Normal 9 2 6 10" xfId="53914"/>
    <cellStyle name="Normal 9 2 6 11" xfId="53915"/>
    <cellStyle name="Normal 9 2 6 12" xfId="53916"/>
    <cellStyle name="Normal 9 2 6 13" xfId="53917"/>
    <cellStyle name="Normal 9 2 6 14" xfId="53918"/>
    <cellStyle name="Normal 9 2 6 15" xfId="53919"/>
    <cellStyle name="Normal 9 2 6 16" xfId="53920"/>
    <cellStyle name="Normal 9 2 6 17" xfId="53921"/>
    <cellStyle name="Normal 9 2 6 18" xfId="53922"/>
    <cellStyle name="Normal 9 2 6 19" xfId="53923"/>
    <cellStyle name="Normal 9 2 6 2" xfId="53924"/>
    <cellStyle name="Normal 9 2 6 20" xfId="53925"/>
    <cellStyle name="Normal 9 2 6 21" xfId="53926"/>
    <cellStyle name="Normal 9 2 6 22" xfId="53927"/>
    <cellStyle name="Normal 9 2 6 3" xfId="53928"/>
    <cellStyle name="Normal 9 2 6 4" xfId="53929"/>
    <cellStyle name="Normal 9 2 6 5" xfId="53930"/>
    <cellStyle name="Normal 9 2 6 6" xfId="53931"/>
    <cellStyle name="Normal 9 2 6 7" xfId="53932"/>
    <cellStyle name="Normal 9 2 6 8" xfId="53933"/>
    <cellStyle name="Normal 9 2 6 9" xfId="53934"/>
    <cellStyle name="Normal 9 2 7" xfId="53935"/>
    <cellStyle name="Normal 9 2 8" xfId="53936"/>
    <cellStyle name="Normal 9 2 9" xfId="53937"/>
    <cellStyle name="Normal 9 20" xfId="53938"/>
    <cellStyle name="Normal 9 21" xfId="53939"/>
    <cellStyle name="Normal 9 22" xfId="53940"/>
    <cellStyle name="Normal 9 23" xfId="53941"/>
    <cellStyle name="Normal 9 24" xfId="53942"/>
    <cellStyle name="Normal 9 25" xfId="53943"/>
    <cellStyle name="Normal 9 26" xfId="53944"/>
    <cellStyle name="Normal 9 27" xfId="53945"/>
    <cellStyle name="Normal 9 28" xfId="53946"/>
    <cellStyle name="Normal 9 29" xfId="53947"/>
    <cellStyle name="Normal 9 3" xfId="53948"/>
    <cellStyle name="Normal 9 3 10" xfId="53949"/>
    <cellStyle name="Normal 9 3 11" xfId="53950"/>
    <cellStyle name="Normal 9 3 12" xfId="53951"/>
    <cellStyle name="Normal 9 3 13" xfId="53952"/>
    <cellStyle name="Normal 9 3 14" xfId="53953"/>
    <cellStyle name="Normal 9 3 15" xfId="53954"/>
    <cellStyle name="Normal 9 3 16" xfId="53955"/>
    <cellStyle name="Normal 9 3 17" xfId="53956"/>
    <cellStyle name="Normal 9 3 18" xfId="53957"/>
    <cellStyle name="Normal 9 3 19" xfId="53958"/>
    <cellStyle name="Normal 9 3 2" xfId="53959"/>
    <cellStyle name="Normal 9 3 2 10" xfId="53960"/>
    <cellStyle name="Normal 9 3 2 11" xfId="53961"/>
    <cellStyle name="Normal 9 3 2 12" xfId="53962"/>
    <cellStyle name="Normal 9 3 2 13" xfId="53963"/>
    <cellStyle name="Normal 9 3 2 14" xfId="53964"/>
    <cellStyle name="Normal 9 3 2 15" xfId="53965"/>
    <cellStyle name="Normal 9 3 2 16" xfId="53966"/>
    <cellStyle name="Normal 9 3 2 17" xfId="53967"/>
    <cellStyle name="Normal 9 3 2 18" xfId="53968"/>
    <cellStyle name="Normal 9 3 2 19" xfId="53969"/>
    <cellStyle name="Normal 9 3 2 2" xfId="53970"/>
    <cellStyle name="Normal 9 3 2 20" xfId="53971"/>
    <cellStyle name="Normal 9 3 2 21" xfId="53972"/>
    <cellStyle name="Normal 9 3 2 22" xfId="53973"/>
    <cellStyle name="Normal 9 3 2 3" xfId="53974"/>
    <cellStyle name="Normal 9 3 2 4" xfId="53975"/>
    <cellStyle name="Normal 9 3 2 5" xfId="53976"/>
    <cellStyle name="Normal 9 3 2 6" xfId="53977"/>
    <cellStyle name="Normal 9 3 2 7" xfId="53978"/>
    <cellStyle name="Normal 9 3 2 8" xfId="53979"/>
    <cellStyle name="Normal 9 3 2 9" xfId="53980"/>
    <cellStyle name="Normal 9 3 20" xfId="53981"/>
    <cellStyle name="Normal 9 3 21" xfId="53982"/>
    <cellStyle name="Normal 9 3 22" xfId="53983"/>
    <cellStyle name="Normal 9 3 23" xfId="53984"/>
    <cellStyle name="Normal 9 3 24" xfId="53985"/>
    <cellStyle name="Normal 9 3 25" xfId="53986"/>
    <cellStyle name="Normal 9 3 26" xfId="53987"/>
    <cellStyle name="Normal 9 3 27" xfId="53988"/>
    <cellStyle name="Normal 9 3 3" xfId="53989"/>
    <cellStyle name="Normal 9 3 3 10" xfId="53990"/>
    <cellStyle name="Normal 9 3 3 11" xfId="53991"/>
    <cellStyle name="Normal 9 3 3 12" xfId="53992"/>
    <cellStyle name="Normal 9 3 3 13" xfId="53993"/>
    <cellStyle name="Normal 9 3 3 14" xfId="53994"/>
    <cellStyle name="Normal 9 3 3 15" xfId="53995"/>
    <cellStyle name="Normal 9 3 3 16" xfId="53996"/>
    <cellStyle name="Normal 9 3 3 17" xfId="53997"/>
    <cellStyle name="Normal 9 3 3 18" xfId="53998"/>
    <cellStyle name="Normal 9 3 3 19" xfId="53999"/>
    <cellStyle name="Normal 9 3 3 2" xfId="54000"/>
    <cellStyle name="Normal 9 3 3 20" xfId="54001"/>
    <cellStyle name="Normal 9 3 3 21" xfId="54002"/>
    <cellStyle name="Normal 9 3 3 22" xfId="54003"/>
    <cellStyle name="Normal 9 3 3 3" xfId="54004"/>
    <cellStyle name="Normal 9 3 3 4" xfId="54005"/>
    <cellStyle name="Normal 9 3 3 5" xfId="54006"/>
    <cellStyle name="Normal 9 3 3 6" xfId="54007"/>
    <cellStyle name="Normal 9 3 3 7" xfId="54008"/>
    <cellStyle name="Normal 9 3 3 8" xfId="54009"/>
    <cellStyle name="Normal 9 3 3 9" xfId="54010"/>
    <cellStyle name="Normal 9 3 4" xfId="54011"/>
    <cellStyle name="Normal 9 3 4 10" xfId="54012"/>
    <cellStyle name="Normal 9 3 4 11" xfId="54013"/>
    <cellStyle name="Normal 9 3 4 12" xfId="54014"/>
    <cellStyle name="Normal 9 3 4 13" xfId="54015"/>
    <cellStyle name="Normal 9 3 4 14" xfId="54016"/>
    <cellStyle name="Normal 9 3 4 15" xfId="54017"/>
    <cellStyle name="Normal 9 3 4 16" xfId="54018"/>
    <cellStyle name="Normal 9 3 4 17" xfId="54019"/>
    <cellStyle name="Normal 9 3 4 18" xfId="54020"/>
    <cellStyle name="Normal 9 3 4 19" xfId="54021"/>
    <cellStyle name="Normal 9 3 4 2" xfId="54022"/>
    <cellStyle name="Normal 9 3 4 20" xfId="54023"/>
    <cellStyle name="Normal 9 3 4 21" xfId="54024"/>
    <cellStyle name="Normal 9 3 4 22" xfId="54025"/>
    <cellStyle name="Normal 9 3 4 3" xfId="54026"/>
    <cellStyle name="Normal 9 3 4 4" xfId="54027"/>
    <cellStyle name="Normal 9 3 4 5" xfId="54028"/>
    <cellStyle name="Normal 9 3 4 6" xfId="54029"/>
    <cellStyle name="Normal 9 3 4 7" xfId="54030"/>
    <cellStyle name="Normal 9 3 4 8" xfId="54031"/>
    <cellStyle name="Normal 9 3 4 9" xfId="54032"/>
    <cellStyle name="Normal 9 3 5" xfId="54033"/>
    <cellStyle name="Normal 9 3 5 10" xfId="54034"/>
    <cellStyle name="Normal 9 3 5 11" xfId="54035"/>
    <cellStyle name="Normal 9 3 5 12" xfId="54036"/>
    <cellStyle name="Normal 9 3 5 13" xfId="54037"/>
    <cellStyle name="Normal 9 3 5 14" xfId="54038"/>
    <cellStyle name="Normal 9 3 5 15" xfId="54039"/>
    <cellStyle name="Normal 9 3 5 16" xfId="54040"/>
    <cellStyle name="Normal 9 3 5 17" xfId="54041"/>
    <cellStyle name="Normal 9 3 5 18" xfId="54042"/>
    <cellStyle name="Normal 9 3 5 19" xfId="54043"/>
    <cellStyle name="Normal 9 3 5 2" xfId="54044"/>
    <cellStyle name="Normal 9 3 5 20" xfId="54045"/>
    <cellStyle name="Normal 9 3 5 21" xfId="54046"/>
    <cellStyle name="Normal 9 3 5 22" xfId="54047"/>
    <cellStyle name="Normal 9 3 5 3" xfId="54048"/>
    <cellStyle name="Normal 9 3 5 4" xfId="54049"/>
    <cellStyle name="Normal 9 3 5 5" xfId="54050"/>
    <cellStyle name="Normal 9 3 5 6" xfId="54051"/>
    <cellStyle name="Normal 9 3 5 7" xfId="54052"/>
    <cellStyle name="Normal 9 3 5 8" xfId="54053"/>
    <cellStyle name="Normal 9 3 5 9" xfId="54054"/>
    <cellStyle name="Normal 9 3 6" xfId="54055"/>
    <cellStyle name="Normal 9 3 6 10" xfId="54056"/>
    <cellStyle name="Normal 9 3 6 11" xfId="54057"/>
    <cellStyle name="Normal 9 3 6 12" xfId="54058"/>
    <cellStyle name="Normal 9 3 6 13" xfId="54059"/>
    <cellStyle name="Normal 9 3 6 14" xfId="54060"/>
    <cellStyle name="Normal 9 3 6 15" xfId="54061"/>
    <cellStyle name="Normal 9 3 6 16" xfId="54062"/>
    <cellStyle name="Normal 9 3 6 17" xfId="54063"/>
    <cellStyle name="Normal 9 3 6 18" xfId="54064"/>
    <cellStyle name="Normal 9 3 6 19" xfId="54065"/>
    <cellStyle name="Normal 9 3 6 2" xfId="54066"/>
    <cellStyle name="Normal 9 3 6 20" xfId="54067"/>
    <cellStyle name="Normal 9 3 6 21" xfId="54068"/>
    <cellStyle name="Normal 9 3 6 22" xfId="54069"/>
    <cellStyle name="Normal 9 3 6 3" xfId="54070"/>
    <cellStyle name="Normal 9 3 6 4" xfId="54071"/>
    <cellStyle name="Normal 9 3 6 5" xfId="54072"/>
    <cellStyle name="Normal 9 3 6 6" xfId="54073"/>
    <cellStyle name="Normal 9 3 6 7" xfId="54074"/>
    <cellStyle name="Normal 9 3 6 8" xfId="54075"/>
    <cellStyle name="Normal 9 3 6 9" xfId="54076"/>
    <cellStyle name="Normal 9 3 7" xfId="54077"/>
    <cellStyle name="Normal 9 3 8" xfId="54078"/>
    <cellStyle name="Normal 9 3 9" xfId="54079"/>
    <cellStyle name="Normal 9 30" xfId="54080"/>
    <cellStyle name="Normal 9 31" xfId="54081"/>
    <cellStyle name="Normal 9 32" xfId="54082"/>
    <cellStyle name="Normal 9 33" xfId="54083"/>
    <cellStyle name="Normal 9 34" xfId="54084"/>
    <cellStyle name="Normal 9 35" xfId="54085"/>
    <cellStyle name="Normal 9 36" xfId="54086"/>
    <cellStyle name="Normal 9 37" xfId="54087"/>
    <cellStyle name="Normal 9 4" xfId="54088"/>
    <cellStyle name="Normal 9 4 10" xfId="54089"/>
    <cellStyle name="Normal 9 4 11" xfId="54090"/>
    <cellStyle name="Normal 9 4 12" xfId="54091"/>
    <cellStyle name="Normal 9 4 13" xfId="54092"/>
    <cellStyle name="Normal 9 4 14" xfId="54093"/>
    <cellStyle name="Normal 9 4 15" xfId="54094"/>
    <cellStyle name="Normal 9 4 16" xfId="54095"/>
    <cellStyle name="Normal 9 4 17" xfId="54096"/>
    <cellStyle name="Normal 9 4 18" xfId="54097"/>
    <cellStyle name="Normal 9 4 19" xfId="54098"/>
    <cellStyle name="Normal 9 4 2" xfId="54099"/>
    <cellStyle name="Normal 9 4 2 10" xfId="54100"/>
    <cellStyle name="Normal 9 4 2 11" xfId="54101"/>
    <cellStyle name="Normal 9 4 2 12" xfId="54102"/>
    <cellStyle name="Normal 9 4 2 13" xfId="54103"/>
    <cellStyle name="Normal 9 4 2 14" xfId="54104"/>
    <cellStyle name="Normal 9 4 2 15" xfId="54105"/>
    <cellStyle name="Normal 9 4 2 16" xfId="54106"/>
    <cellStyle name="Normal 9 4 2 17" xfId="54107"/>
    <cellStyle name="Normal 9 4 2 18" xfId="54108"/>
    <cellStyle name="Normal 9 4 2 19" xfId="54109"/>
    <cellStyle name="Normal 9 4 2 2" xfId="54110"/>
    <cellStyle name="Normal 9 4 2 20" xfId="54111"/>
    <cellStyle name="Normal 9 4 2 21" xfId="54112"/>
    <cellStyle name="Normal 9 4 2 22" xfId="54113"/>
    <cellStyle name="Normal 9 4 2 3" xfId="54114"/>
    <cellStyle name="Normal 9 4 2 4" xfId="54115"/>
    <cellStyle name="Normal 9 4 2 5" xfId="54116"/>
    <cellStyle name="Normal 9 4 2 6" xfId="54117"/>
    <cellStyle name="Normal 9 4 2 7" xfId="54118"/>
    <cellStyle name="Normal 9 4 2 8" xfId="54119"/>
    <cellStyle name="Normal 9 4 2 9" xfId="54120"/>
    <cellStyle name="Normal 9 4 20" xfId="54121"/>
    <cellStyle name="Normal 9 4 21" xfId="54122"/>
    <cellStyle name="Normal 9 4 22" xfId="54123"/>
    <cellStyle name="Normal 9 4 23" xfId="54124"/>
    <cellStyle name="Normal 9 4 24" xfId="54125"/>
    <cellStyle name="Normal 9 4 25" xfId="54126"/>
    <cellStyle name="Normal 9 4 26" xfId="54127"/>
    <cellStyle name="Normal 9 4 27" xfId="54128"/>
    <cellStyle name="Normal 9 4 3" xfId="54129"/>
    <cellStyle name="Normal 9 4 3 10" xfId="54130"/>
    <cellStyle name="Normal 9 4 3 11" xfId="54131"/>
    <cellStyle name="Normal 9 4 3 12" xfId="54132"/>
    <cellStyle name="Normal 9 4 3 13" xfId="54133"/>
    <cellStyle name="Normal 9 4 3 14" xfId="54134"/>
    <cellStyle name="Normal 9 4 3 15" xfId="54135"/>
    <cellStyle name="Normal 9 4 3 16" xfId="54136"/>
    <cellStyle name="Normal 9 4 3 17" xfId="54137"/>
    <cellStyle name="Normal 9 4 3 18" xfId="54138"/>
    <cellStyle name="Normal 9 4 3 19" xfId="54139"/>
    <cellStyle name="Normal 9 4 3 2" xfId="54140"/>
    <cellStyle name="Normal 9 4 3 20" xfId="54141"/>
    <cellStyle name="Normal 9 4 3 21" xfId="54142"/>
    <cellStyle name="Normal 9 4 3 22" xfId="54143"/>
    <cellStyle name="Normal 9 4 3 3" xfId="54144"/>
    <cellStyle name="Normal 9 4 3 4" xfId="54145"/>
    <cellStyle name="Normal 9 4 3 5" xfId="54146"/>
    <cellStyle name="Normal 9 4 3 6" xfId="54147"/>
    <cellStyle name="Normal 9 4 3 7" xfId="54148"/>
    <cellStyle name="Normal 9 4 3 8" xfId="54149"/>
    <cellStyle name="Normal 9 4 3 9" xfId="54150"/>
    <cellStyle name="Normal 9 4 4" xfId="54151"/>
    <cellStyle name="Normal 9 4 4 10" xfId="54152"/>
    <cellStyle name="Normal 9 4 4 11" xfId="54153"/>
    <cellStyle name="Normal 9 4 4 12" xfId="54154"/>
    <cellStyle name="Normal 9 4 4 13" xfId="54155"/>
    <cellStyle name="Normal 9 4 4 14" xfId="54156"/>
    <cellStyle name="Normal 9 4 4 15" xfId="54157"/>
    <cellStyle name="Normal 9 4 4 16" xfId="54158"/>
    <cellStyle name="Normal 9 4 4 17" xfId="54159"/>
    <cellStyle name="Normal 9 4 4 18" xfId="54160"/>
    <cellStyle name="Normal 9 4 4 19" xfId="54161"/>
    <cellStyle name="Normal 9 4 4 2" xfId="54162"/>
    <cellStyle name="Normal 9 4 4 20" xfId="54163"/>
    <cellStyle name="Normal 9 4 4 21" xfId="54164"/>
    <cellStyle name="Normal 9 4 4 22" xfId="54165"/>
    <cellStyle name="Normal 9 4 4 3" xfId="54166"/>
    <cellStyle name="Normal 9 4 4 4" xfId="54167"/>
    <cellStyle name="Normal 9 4 4 5" xfId="54168"/>
    <cellStyle name="Normal 9 4 4 6" xfId="54169"/>
    <cellStyle name="Normal 9 4 4 7" xfId="54170"/>
    <cellStyle name="Normal 9 4 4 8" xfId="54171"/>
    <cellStyle name="Normal 9 4 4 9" xfId="54172"/>
    <cellStyle name="Normal 9 4 5" xfId="54173"/>
    <cellStyle name="Normal 9 4 5 10" xfId="54174"/>
    <cellStyle name="Normal 9 4 5 11" xfId="54175"/>
    <cellStyle name="Normal 9 4 5 12" xfId="54176"/>
    <cellStyle name="Normal 9 4 5 13" xfId="54177"/>
    <cellStyle name="Normal 9 4 5 14" xfId="54178"/>
    <cellStyle name="Normal 9 4 5 15" xfId="54179"/>
    <cellStyle name="Normal 9 4 5 16" xfId="54180"/>
    <cellStyle name="Normal 9 4 5 17" xfId="54181"/>
    <cellStyle name="Normal 9 4 5 18" xfId="54182"/>
    <cellStyle name="Normal 9 4 5 19" xfId="54183"/>
    <cellStyle name="Normal 9 4 5 2" xfId="54184"/>
    <cellStyle name="Normal 9 4 5 20" xfId="54185"/>
    <cellStyle name="Normal 9 4 5 21" xfId="54186"/>
    <cellStyle name="Normal 9 4 5 22" xfId="54187"/>
    <cellStyle name="Normal 9 4 5 3" xfId="54188"/>
    <cellStyle name="Normal 9 4 5 4" xfId="54189"/>
    <cellStyle name="Normal 9 4 5 5" xfId="54190"/>
    <cellStyle name="Normal 9 4 5 6" xfId="54191"/>
    <cellStyle name="Normal 9 4 5 7" xfId="54192"/>
    <cellStyle name="Normal 9 4 5 8" xfId="54193"/>
    <cellStyle name="Normal 9 4 5 9" xfId="54194"/>
    <cellStyle name="Normal 9 4 6" xfId="54195"/>
    <cellStyle name="Normal 9 4 6 10" xfId="54196"/>
    <cellStyle name="Normal 9 4 6 11" xfId="54197"/>
    <cellStyle name="Normal 9 4 6 12" xfId="54198"/>
    <cellStyle name="Normal 9 4 6 13" xfId="54199"/>
    <cellStyle name="Normal 9 4 6 14" xfId="54200"/>
    <cellStyle name="Normal 9 4 6 15" xfId="54201"/>
    <cellStyle name="Normal 9 4 6 16" xfId="54202"/>
    <cellStyle name="Normal 9 4 6 17" xfId="54203"/>
    <cellStyle name="Normal 9 4 6 18" xfId="54204"/>
    <cellStyle name="Normal 9 4 6 19" xfId="54205"/>
    <cellStyle name="Normal 9 4 6 2" xfId="54206"/>
    <cellStyle name="Normal 9 4 6 20" xfId="54207"/>
    <cellStyle name="Normal 9 4 6 21" xfId="54208"/>
    <cellStyle name="Normal 9 4 6 22" xfId="54209"/>
    <cellStyle name="Normal 9 4 6 3" xfId="54210"/>
    <cellStyle name="Normal 9 4 6 4" xfId="54211"/>
    <cellStyle name="Normal 9 4 6 5" xfId="54212"/>
    <cellStyle name="Normal 9 4 6 6" xfId="54213"/>
    <cellStyle name="Normal 9 4 6 7" xfId="54214"/>
    <cellStyle name="Normal 9 4 6 8" xfId="54215"/>
    <cellStyle name="Normal 9 4 6 9" xfId="54216"/>
    <cellStyle name="Normal 9 4 7" xfId="54217"/>
    <cellStyle name="Normal 9 4 8" xfId="54218"/>
    <cellStyle name="Normal 9 4 9" xfId="54219"/>
    <cellStyle name="Normal 9 5" xfId="54220"/>
    <cellStyle name="Normal 9 5 10" xfId="54221"/>
    <cellStyle name="Normal 9 5 11" xfId="54222"/>
    <cellStyle name="Normal 9 5 12" xfId="54223"/>
    <cellStyle name="Normal 9 5 13" xfId="54224"/>
    <cellStyle name="Normal 9 5 14" xfId="54225"/>
    <cellStyle name="Normal 9 5 15" xfId="54226"/>
    <cellStyle name="Normal 9 5 16" xfId="54227"/>
    <cellStyle name="Normal 9 5 17" xfId="54228"/>
    <cellStyle name="Normal 9 5 18" xfId="54229"/>
    <cellStyle name="Normal 9 5 19" xfId="54230"/>
    <cellStyle name="Normal 9 5 2" xfId="54231"/>
    <cellStyle name="Normal 9 5 20" xfId="54232"/>
    <cellStyle name="Normal 9 5 21" xfId="54233"/>
    <cellStyle name="Normal 9 5 22" xfId="54234"/>
    <cellStyle name="Normal 9 5 3" xfId="54235"/>
    <cellStyle name="Normal 9 5 4" xfId="54236"/>
    <cellStyle name="Normal 9 5 5" xfId="54237"/>
    <cellStyle name="Normal 9 5 6" xfId="54238"/>
    <cellStyle name="Normal 9 5 7" xfId="54239"/>
    <cellStyle name="Normal 9 5 8" xfId="54240"/>
    <cellStyle name="Normal 9 5 9" xfId="54241"/>
    <cellStyle name="Normal 9 6" xfId="54242"/>
    <cellStyle name="Normal 9 6 10" xfId="54243"/>
    <cellStyle name="Normal 9 6 11" xfId="54244"/>
    <cellStyle name="Normal 9 6 12" xfId="54245"/>
    <cellStyle name="Normal 9 6 13" xfId="54246"/>
    <cellStyle name="Normal 9 6 14" xfId="54247"/>
    <cellStyle name="Normal 9 6 15" xfId="54248"/>
    <cellStyle name="Normal 9 6 16" xfId="54249"/>
    <cellStyle name="Normal 9 6 17" xfId="54250"/>
    <cellStyle name="Normal 9 6 18" xfId="54251"/>
    <cellStyle name="Normal 9 6 19" xfId="54252"/>
    <cellStyle name="Normal 9 6 2" xfId="54253"/>
    <cellStyle name="Normal 9 6 20" xfId="54254"/>
    <cellStyle name="Normal 9 6 21" xfId="54255"/>
    <cellStyle name="Normal 9 6 22" xfId="54256"/>
    <cellStyle name="Normal 9 6 3" xfId="54257"/>
    <cellStyle name="Normal 9 6 4" xfId="54258"/>
    <cellStyle name="Normal 9 6 5" xfId="54259"/>
    <cellStyle name="Normal 9 6 6" xfId="54260"/>
    <cellStyle name="Normal 9 6 7" xfId="54261"/>
    <cellStyle name="Normal 9 6 8" xfId="54262"/>
    <cellStyle name="Normal 9 6 9" xfId="54263"/>
    <cellStyle name="Normal 9 7" xfId="54264"/>
    <cellStyle name="Normal 9 7 10" xfId="54265"/>
    <cellStyle name="Normal 9 7 11" xfId="54266"/>
    <cellStyle name="Normal 9 7 12" xfId="54267"/>
    <cellStyle name="Normal 9 7 13" xfId="54268"/>
    <cellStyle name="Normal 9 7 14" xfId="54269"/>
    <cellStyle name="Normal 9 7 15" xfId="54270"/>
    <cellStyle name="Normal 9 7 16" xfId="54271"/>
    <cellStyle name="Normal 9 7 17" xfId="54272"/>
    <cellStyle name="Normal 9 7 18" xfId="54273"/>
    <cellStyle name="Normal 9 7 19" xfId="54274"/>
    <cellStyle name="Normal 9 7 2" xfId="54275"/>
    <cellStyle name="Normal 9 7 20" xfId="54276"/>
    <cellStyle name="Normal 9 7 21" xfId="54277"/>
    <cellStyle name="Normal 9 7 22" xfId="54278"/>
    <cellStyle name="Normal 9 7 3" xfId="54279"/>
    <cellStyle name="Normal 9 7 4" xfId="54280"/>
    <cellStyle name="Normal 9 7 5" xfId="54281"/>
    <cellStyle name="Normal 9 7 6" xfId="54282"/>
    <cellStyle name="Normal 9 7 7" xfId="54283"/>
    <cellStyle name="Normal 9 7 8" xfId="54284"/>
    <cellStyle name="Normal 9 7 9" xfId="54285"/>
    <cellStyle name="Normal 9 8" xfId="54286"/>
    <cellStyle name="Normal 9 9" xfId="54287"/>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L111"/>
  <sheetViews>
    <sheetView view="pageBreakPreview" topLeftCell="A49" zoomScale="130" zoomScaleNormal="100" zoomScaleSheetLayoutView="130" workbookViewId="0">
      <selection activeCell="E52" sqref="E52"/>
    </sheetView>
  </sheetViews>
  <sheetFormatPr defaultRowHeight="15.75"/>
  <cols>
    <col min="1" max="1" width="26.28515625" style="329" customWidth="1"/>
    <col min="2" max="2" width="16" style="324" customWidth="1"/>
    <col min="3" max="3" width="14.42578125" style="325" customWidth="1"/>
    <col min="4" max="4" width="43.85546875" style="326" customWidth="1"/>
    <col min="5" max="5" width="17.28515625" style="327" customWidth="1"/>
    <col min="6" max="6" width="16.5703125" style="327" bestFit="1" customWidth="1"/>
    <col min="7" max="7" width="16.7109375" style="327" customWidth="1"/>
    <col min="8" max="8" width="11.7109375" style="328" customWidth="1"/>
    <col min="9" max="9" width="12.140625" style="328" customWidth="1"/>
    <col min="10" max="10" width="14.5703125" style="328" customWidth="1"/>
    <col min="11" max="11" width="24.42578125" style="328" customWidth="1"/>
    <col min="12" max="12" width="29.5703125" style="328" customWidth="1"/>
    <col min="13" max="16384" width="9.140625" style="328"/>
  </cols>
  <sheetData>
    <row r="1" spans="1:10">
      <c r="A1" s="323" t="s">
        <v>447</v>
      </c>
    </row>
    <row r="2" spans="1:10" ht="16.5" thickBot="1"/>
    <row r="3" spans="1:10" ht="18.75">
      <c r="A3" s="330" t="s">
        <v>448</v>
      </c>
      <c r="B3" s="331"/>
      <c r="C3" s="331"/>
      <c r="D3" s="331"/>
      <c r="E3" s="331"/>
      <c r="F3" s="331"/>
      <c r="G3" s="331"/>
      <c r="H3" s="331"/>
      <c r="I3" s="331"/>
      <c r="J3" s="332"/>
    </row>
    <row r="4" spans="1:10">
      <c r="A4" s="333" t="s">
        <v>449</v>
      </c>
      <c r="B4" s="334"/>
      <c r="C4" s="334"/>
      <c r="D4" s="334"/>
      <c r="E4" s="334"/>
      <c r="F4" s="334"/>
      <c r="G4" s="334"/>
      <c r="H4" s="334"/>
      <c r="I4" s="334"/>
      <c r="J4" s="335"/>
    </row>
    <row r="5" spans="1:10">
      <c r="A5" s="336"/>
      <c r="B5" s="337"/>
      <c r="C5" s="338"/>
      <c r="D5" s="339"/>
      <c r="E5" s="105"/>
      <c r="F5" s="105"/>
      <c r="G5" s="105"/>
      <c r="H5" s="78"/>
      <c r="I5" s="78"/>
      <c r="J5" s="106"/>
    </row>
    <row r="6" spans="1:10">
      <c r="A6" s="336" t="s">
        <v>450</v>
      </c>
      <c r="B6" s="337"/>
      <c r="C6" s="340" t="s">
        <v>451</v>
      </c>
      <c r="D6" s="339"/>
      <c r="E6" s="105"/>
      <c r="F6" s="105"/>
      <c r="G6" s="105"/>
      <c r="H6" s="78"/>
      <c r="I6" s="78"/>
      <c r="J6" s="106"/>
    </row>
    <row r="7" spans="1:10" ht="16.5" thickBot="1">
      <c r="A7" s="341"/>
      <c r="B7" s="342"/>
      <c r="C7" s="343"/>
      <c r="D7" s="344"/>
      <c r="E7" s="345"/>
      <c r="F7" s="345"/>
      <c r="G7" s="345"/>
      <c r="H7" s="346"/>
      <c r="I7" s="346"/>
      <c r="J7" s="347"/>
    </row>
    <row r="8" spans="1:10" ht="16.5" customHeight="1" thickBot="1">
      <c r="A8" s="348" t="s">
        <v>452</v>
      </c>
      <c r="B8" s="349" t="s">
        <v>453</v>
      </c>
      <c r="C8" s="350" t="s">
        <v>454</v>
      </c>
      <c r="D8" s="348" t="s">
        <v>455</v>
      </c>
      <c r="E8" s="351" t="s">
        <v>456</v>
      </c>
      <c r="F8" s="352"/>
      <c r="G8" s="352"/>
      <c r="H8" s="352"/>
      <c r="I8" s="352"/>
      <c r="J8" s="353"/>
    </row>
    <row r="9" spans="1:10" ht="16.5" thickBot="1">
      <c r="A9" s="354"/>
      <c r="B9" s="355"/>
      <c r="C9" s="356"/>
      <c r="D9" s="354"/>
      <c r="E9" s="357" t="s">
        <v>457</v>
      </c>
      <c r="F9" s="358"/>
      <c r="G9" s="359"/>
      <c r="H9" s="357" t="s">
        <v>458</v>
      </c>
      <c r="I9" s="358"/>
      <c r="J9" s="359"/>
    </row>
    <row r="10" spans="1:10" ht="32.25" thickBot="1">
      <c r="A10" s="360"/>
      <c r="B10" s="361"/>
      <c r="C10" s="362"/>
      <c r="D10" s="360"/>
      <c r="E10" s="363" t="s">
        <v>459</v>
      </c>
      <c r="F10" s="363" t="s">
        <v>460</v>
      </c>
      <c r="G10" s="364" t="s">
        <v>461</v>
      </c>
      <c r="H10" s="365" t="s">
        <v>462</v>
      </c>
      <c r="I10" s="365" t="s">
        <v>463</v>
      </c>
      <c r="J10" s="366" t="s">
        <v>464</v>
      </c>
    </row>
    <row r="11" spans="1:10" ht="20.25" customHeight="1">
      <c r="A11" s="367" t="s">
        <v>465</v>
      </c>
      <c r="B11" s="368"/>
      <c r="C11" s="368"/>
      <c r="D11" s="368"/>
      <c r="E11" s="368"/>
      <c r="F11" s="368"/>
      <c r="G11" s="368"/>
      <c r="H11" s="368"/>
      <c r="I11" s="368"/>
      <c r="J11" s="369"/>
    </row>
    <row r="12" spans="1:10" s="376" customFormat="1" ht="47.25">
      <c r="A12" s="370" t="s">
        <v>466</v>
      </c>
      <c r="B12" s="371">
        <v>330000</v>
      </c>
      <c r="C12" s="372">
        <v>43738</v>
      </c>
      <c r="D12" s="373" t="s">
        <v>467</v>
      </c>
      <c r="E12" s="371">
        <v>330000</v>
      </c>
      <c r="F12" s="374"/>
      <c r="G12" s="374"/>
      <c r="H12" s="374"/>
      <c r="I12" s="374"/>
      <c r="J12" s="375"/>
    </row>
    <row r="13" spans="1:10" s="376" customFormat="1" ht="47.25">
      <c r="A13" s="370" t="s">
        <v>468</v>
      </c>
      <c r="B13" s="371">
        <v>407950</v>
      </c>
      <c r="C13" s="372">
        <v>43735</v>
      </c>
      <c r="D13" s="373" t="s">
        <v>469</v>
      </c>
      <c r="E13" s="371">
        <v>407950</v>
      </c>
      <c r="F13" s="374"/>
      <c r="G13" s="374"/>
      <c r="H13" s="374"/>
      <c r="I13" s="374"/>
      <c r="J13" s="375"/>
    </row>
    <row r="14" spans="1:10" s="376" customFormat="1" ht="63">
      <c r="A14" s="370" t="s">
        <v>470</v>
      </c>
      <c r="B14" s="371">
        <v>11000</v>
      </c>
      <c r="C14" s="372">
        <v>43734</v>
      </c>
      <c r="D14" s="373" t="s">
        <v>471</v>
      </c>
      <c r="E14" s="371">
        <v>11000</v>
      </c>
      <c r="F14" s="374"/>
      <c r="G14" s="374"/>
      <c r="H14" s="374"/>
      <c r="I14" s="374"/>
      <c r="J14" s="375"/>
    </row>
    <row r="15" spans="1:10" s="376" customFormat="1" ht="63">
      <c r="A15" s="370" t="s">
        <v>472</v>
      </c>
      <c r="B15" s="371">
        <v>15250</v>
      </c>
      <c r="C15" s="372">
        <v>43734</v>
      </c>
      <c r="D15" s="373" t="s">
        <v>473</v>
      </c>
      <c r="E15" s="371">
        <v>15250</v>
      </c>
      <c r="F15" s="374"/>
      <c r="G15" s="374"/>
      <c r="H15" s="374"/>
      <c r="I15" s="374"/>
      <c r="J15" s="375"/>
    </row>
    <row r="16" spans="1:10" s="376" customFormat="1" ht="78.75">
      <c r="A16" s="370" t="s">
        <v>470</v>
      </c>
      <c r="B16" s="371">
        <v>21400</v>
      </c>
      <c r="C16" s="372">
        <v>43732</v>
      </c>
      <c r="D16" s="373" t="s">
        <v>474</v>
      </c>
      <c r="E16" s="371">
        <v>21400</v>
      </c>
      <c r="F16" s="374"/>
      <c r="G16" s="374"/>
      <c r="H16" s="374"/>
      <c r="I16" s="374"/>
      <c r="J16" s="375"/>
    </row>
    <row r="17" spans="1:10" s="376" customFormat="1" ht="78.75">
      <c r="A17" s="370" t="s">
        <v>475</v>
      </c>
      <c r="B17" s="371">
        <v>21400</v>
      </c>
      <c r="C17" s="372">
        <v>43732</v>
      </c>
      <c r="D17" s="373" t="s">
        <v>474</v>
      </c>
      <c r="E17" s="371">
        <v>21400</v>
      </c>
      <c r="F17" s="374"/>
      <c r="G17" s="374"/>
      <c r="H17" s="374"/>
      <c r="I17" s="374"/>
      <c r="J17" s="375"/>
    </row>
    <row r="18" spans="1:10" s="376" customFormat="1" ht="94.5">
      <c r="A18" s="377" t="s">
        <v>476</v>
      </c>
      <c r="B18" s="371">
        <v>41436</v>
      </c>
      <c r="C18" s="372">
        <v>43732</v>
      </c>
      <c r="D18" s="373" t="s">
        <v>477</v>
      </c>
      <c r="E18" s="371">
        <v>41436</v>
      </c>
      <c r="F18" s="374"/>
      <c r="G18" s="374"/>
      <c r="H18" s="374"/>
      <c r="I18" s="374"/>
      <c r="J18" s="375"/>
    </row>
    <row r="19" spans="1:10" s="376" customFormat="1" ht="63">
      <c r="A19" s="370" t="s">
        <v>478</v>
      </c>
      <c r="B19" s="371">
        <v>32530</v>
      </c>
      <c r="C19" s="372">
        <v>43732</v>
      </c>
      <c r="D19" s="373" t="s">
        <v>479</v>
      </c>
      <c r="E19" s="371">
        <v>32530</v>
      </c>
      <c r="F19" s="374"/>
      <c r="G19" s="374"/>
      <c r="H19" s="374"/>
      <c r="I19" s="374"/>
      <c r="J19" s="375"/>
    </row>
    <row r="20" spans="1:10" s="376" customFormat="1" ht="63">
      <c r="A20" s="370" t="s">
        <v>480</v>
      </c>
      <c r="B20" s="371">
        <v>31870</v>
      </c>
      <c r="C20" s="372">
        <v>43732</v>
      </c>
      <c r="D20" s="373" t="s">
        <v>479</v>
      </c>
      <c r="E20" s="371">
        <v>31870</v>
      </c>
      <c r="F20" s="374"/>
      <c r="G20" s="374"/>
      <c r="H20" s="374"/>
      <c r="I20" s="374"/>
      <c r="J20" s="375"/>
    </row>
    <row r="21" spans="1:10" s="376" customFormat="1" ht="94.5">
      <c r="A21" s="377" t="s">
        <v>481</v>
      </c>
      <c r="B21" s="371">
        <v>69730</v>
      </c>
      <c r="C21" s="372">
        <v>43732</v>
      </c>
      <c r="D21" s="373" t="s">
        <v>482</v>
      </c>
      <c r="E21" s="371">
        <v>69730</v>
      </c>
      <c r="F21" s="374"/>
      <c r="G21" s="374"/>
      <c r="H21" s="374"/>
      <c r="I21" s="374"/>
      <c r="J21" s="375"/>
    </row>
    <row r="22" spans="1:10" s="376" customFormat="1" ht="94.5">
      <c r="A22" s="370" t="s">
        <v>483</v>
      </c>
      <c r="B22" s="371">
        <v>69730</v>
      </c>
      <c r="C22" s="372">
        <v>43732</v>
      </c>
      <c r="D22" s="373" t="s">
        <v>482</v>
      </c>
      <c r="E22" s="371">
        <v>69730</v>
      </c>
      <c r="F22" s="374"/>
      <c r="G22" s="374"/>
      <c r="H22" s="374"/>
      <c r="I22" s="374"/>
      <c r="J22" s="375"/>
    </row>
    <row r="23" spans="1:10" s="376" customFormat="1" ht="31.5">
      <c r="A23" s="370" t="s">
        <v>484</v>
      </c>
      <c r="B23" s="371">
        <v>40900</v>
      </c>
      <c r="C23" s="372">
        <v>43732</v>
      </c>
      <c r="D23" s="373" t="s">
        <v>485</v>
      </c>
      <c r="E23" s="371">
        <v>40900</v>
      </c>
      <c r="F23" s="374"/>
      <c r="G23" s="374"/>
      <c r="H23" s="374"/>
      <c r="I23" s="374"/>
      <c r="J23" s="375"/>
    </row>
    <row r="24" spans="1:10" s="376" customFormat="1" ht="78.75">
      <c r="A24" s="370" t="s">
        <v>486</v>
      </c>
      <c r="B24" s="371">
        <v>6350</v>
      </c>
      <c r="C24" s="372">
        <v>43731</v>
      </c>
      <c r="D24" s="373" t="s">
        <v>487</v>
      </c>
      <c r="E24" s="371">
        <v>6350</v>
      </c>
      <c r="F24" s="374"/>
      <c r="G24" s="374"/>
      <c r="H24" s="374"/>
      <c r="I24" s="374"/>
      <c r="J24" s="375"/>
    </row>
    <row r="25" spans="1:10" s="376" customFormat="1" ht="78.75">
      <c r="A25" s="370" t="s">
        <v>488</v>
      </c>
      <c r="B25" s="371">
        <v>19850</v>
      </c>
      <c r="C25" s="372">
        <v>43731</v>
      </c>
      <c r="D25" s="373" t="s">
        <v>487</v>
      </c>
      <c r="E25" s="371">
        <v>19850</v>
      </c>
      <c r="F25" s="374"/>
      <c r="G25" s="374"/>
      <c r="H25" s="374"/>
      <c r="I25" s="374"/>
      <c r="J25" s="375"/>
    </row>
    <row r="26" spans="1:10" s="376" customFormat="1" ht="110.25">
      <c r="A26" s="377" t="s">
        <v>489</v>
      </c>
      <c r="B26" s="371">
        <v>8500</v>
      </c>
      <c r="C26" s="372">
        <v>43721</v>
      </c>
      <c r="D26" s="373" t="s">
        <v>490</v>
      </c>
      <c r="E26" s="371">
        <v>8500</v>
      </c>
      <c r="F26" s="374"/>
      <c r="G26" s="374"/>
      <c r="H26" s="374"/>
      <c r="I26" s="374"/>
      <c r="J26" s="375"/>
    </row>
    <row r="27" spans="1:10" s="376" customFormat="1" ht="126">
      <c r="A27" s="370" t="s">
        <v>491</v>
      </c>
      <c r="B27" s="371">
        <v>100220</v>
      </c>
      <c r="C27" s="372">
        <v>43717</v>
      </c>
      <c r="D27" s="373" t="s">
        <v>492</v>
      </c>
      <c r="E27" s="371">
        <v>100220</v>
      </c>
      <c r="F27" s="374"/>
      <c r="G27" s="374"/>
      <c r="H27" s="374"/>
      <c r="I27" s="374"/>
      <c r="J27" s="375"/>
    </row>
    <row r="28" spans="1:10" s="376" customFormat="1" ht="78.75">
      <c r="A28" s="370" t="s">
        <v>493</v>
      </c>
      <c r="B28" s="371">
        <v>27200</v>
      </c>
      <c r="C28" s="372">
        <v>43714</v>
      </c>
      <c r="D28" s="373" t="s">
        <v>494</v>
      </c>
      <c r="E28" s="371">
        <v>27200</v>
      </c>
      <c r="F28" s="374"/>
      <c r="G28" s="374"/>
      <c r="H28" s="374"/>
      <c r="I28" s="374"/>
      <c r="J28" s="375"/>
    </row>
    <row r="29" spans="1:10" s="376" customFormat="1" ht="78.75">
      <c r="A29" s="370" t="s">
        <v>495</v>
      </c>
      <c r="B29" s="371">
        <v>27200</v>
      </c>
      <c r="C29" s="372">
        <v>43714</v>
      </c>
      <c r="D29" s="373" t="s">
        <v>494</v>
      </c>
      <c r="E29" s="371">
        <v>27200</v>
      </c>
      <c r="F29" s="374"/>
      <c r="G29" s="374"/>
      <c r="H29" s="374"/>
      <c r="I29" s="374"/>
      <c r="J29" s="375"/>
    </row>
    <row r="30" spans="1:10" s="376" customFormat="1" ht="63">
      <c r="A30" s="377" t="s">
        <v>496</v>
      </c>
      <c r="B30" s="378">
        <v>22500</v>
      </c>
      <c r="C30" s="372">
        <v>43711</v>
      </c>
      <c r="D30" s="373" t="s">
        <v>497</v>
      </c>
      <c r="E30" s="378">
        <v>22500</v>
      </c>
      <c r="F30" s="374"/>
      <c r="G30" s="374"/>
      <c r="H30" s="374"/>
      <c r="I30" s="374"/>
      <c r="J30" s="375"/>
    </row>
    <row r="31" spans="1:10" s="376" customFormat="1" ht="63">
      <c r="A31" s="370" t="s">
        <v>498</v>
      </c>
      <c r="B31" s="371">
        <v>9000</v>
      </c>
      <c r="C31" s="372">
        <v>43711</v>
      </c>
      <c r="D31" s="373" t="s">
        <v>497</v>
      </c>
      <c r="E31" s="371">
        <v>9000</v>
      </c>
      <c r="F31" s="374"/>
      <c r="G31" s="374"/>
      <c r="H31" s="374"/>
      <c r="I31" s="374"/>
      <c r="J31" s="375"/>
    </row>
    <row r="32" spans="1:10" s="376" customFormat="1" ht="63">
      <c r="A32" s="370" t="s">
        <v>499</v>
      </c>
      <c r="B32" s="371">
        <v>22500</v>
      </c>
      <c r="C32" s="372">
        <v>43711</v>
      </c>
      <c r="D32" s="373" t="s">
        <v>497</v>
      </c>
      <c r="E32" s="371">
        <v>22500</v>
      </c>
      <c r="F32" s="374"/>
      <c r="G32" s="374"/>
      <c r="H32" s="374"/>
      <c r="I32" s="374"/>
      <c r="J32" s="375"/>
    </row>
    <row r="33" spans="1:10" s="376" customFormat="1" ht="63">
      <c r="A33" s="370" t="s">
        <v>500</v>
      </c>
      <c r="B33" s="371">
        <v>9000</v>
      </c>
      <c r="C33" s="372">
        <v>43711</v>
      </c>
      <c r="D33" s="373" t="s">
        <v>497</v>
      </c>
      <c r="E33" s="371">
        <v>9000</v>
      </c>
      <c r="F33" s="374"/>
      <c r="G33" s="374"/>
      <c r="H33" s="374"/>
      <c r="I33" s="374"/>
      <c r="J33" s="375"/>
    </row>
    <row r="34" spans="1:10" s="376" customFormat="1" ht="47.25">
      <c r="A34" s="370" t="s">
        <v>501</v>
      </c>
      <c r="B34" s="371">
        <v>44400</v>
      </c>
      <c r="C34" s="372">
        <v>43707</v>
      </c>
      <c r="D34" s="373" t="s">
        <v>502</v>
      </c>
      <c r="E34" s="371">
        <v>44400</v>
      </c>
      <c r="F34" s="374"/>
      <c r="G34" s="374"/>
      <c r="H34" s="374"/>
      <c r="I34" s="374"/>
      <c r="J34" s="375"/>
    </row>
    <row r="35" spans="1:10" s="376" customFormat="1" ht="63">
      <c r="A35" s="370" t="s">
        <v>503</v>
      </c>
      <c r="B35" s="371">
        <v>25600</v>
      </c>
      <c r="C35" s="372">
        <v>43700</v>
      </c>
      <c r="D35" s="373" t="s">
        <v>504</v>
      </c>
      <c r="E35" s="371">
        <v>25600</v>
      </c>
      <c r="F35" s="374"/>
      <c r="G35" s="374"/>
      <c r="H35" s="374"/>
      <c r="I35" s="374"/>
      <c r="J35" s="375"/>
    </row>
    <row r="36" spans="1:10" s="376" customFormat="1" ht="63">
      <c r="A36" s="377" t="s">
        <v>505</v>
      </c>
      <c r="B36" s="371">
        <v>651280</v>
      </c>
      <c r="C36" s="372">
        <v>43699</v>
      </c>
      <c r="D36" s="373" t="s">
        <v>506</v>
      </c>
      <c r="E36" s="371">
        <v>651280</v>
      </c>
      <c r="F36" s="374"/>
      <c r="G36" s="374"/>
      <c r="H36" s="374"/>
      <c r="I36" s="374"/>
      <c r="J36" s="375"/>
    </row>
    <row r="37" spans="1:10" s="376" customFormat="1" ht="63">
      <c r="A37" s="370" t="s">
        <v>507</v>
      </c>
      <c r="B37" s="371">
        <v>26453</v>
      </c>
      <c r="C37" s="372">
        <v>43691</v>
      </c>
      <c r="D37" s="373" t="s">
        <v>508</v>
      </c>
      <c r="E37" s="371">
        <v>26453</v>
      </c>
      <c r="F37" s="374"/>
      <c r="G37" s="374"/>
      <c r="H37" s="374"/>
      <c r="I37" s="374"/>
      <c r="J37" s="375"/>
    </row>
    <row r="38" spans="1:10" s="376" customFormat="1" ht="63">
      <c r="A38" s="377" t="s">
        <v>509</v>
      </c>
      <c r="B38" s="371">
        <v>26453</v>
      </c>
      <c r="C38" s="372">
        <v>43691</v>
      </c>
      <c r="D38" s="373" t="s">
        <v>508</v>
      </c>
      <c r="E38" s="371">
        <v>26453</v>
      </c>
      <c r="F38" s="374"/>
      <c r="G38" s="374"/>
      <c r="H38" s="374"/>
      <c r="I38" s="374"/>
      <c r="J38" s="375"/>
    </row>
    <row r="39" spans="1:10" s="376" customFormat="1" ht="63">
      <c r="A39" s="377" t="s">
        <v>510</v>
      </c>
      <c r="B39" s="371">
        <v>26453</v>
      </c>
      <c r="C39" s="372">
        <v>43691</v>
      </c>
      <c r="D39" s="373" t="s">
        <v>508</v>
      </c>
      <c r="E39" s="371">
        <v>26453</v>
      </c>
      <c r="F39" s="374"/>
      <c r="G39" s="374"/>
      <c r="H39" s="374"/>
      <c r="I39" s="374"/>
      <c r="J39" s="375"/>
    </row>
    <row r="40" spans="1:10" s="376" customFormat="1" ht="63">
      <c r="A40" s="370" t="s">
        <v>511</v>
      </c>
      <c r="B40" s="371">
        <v>26453</v>
      </c>
      <c r="C40" s="372">
        <v>43691</v>
      </c>
      <c r="D40" s="373" t="s">
        <v>512</v>
      </c>
      <c r="E40" s="371">
        <v>26453</v>
      </c>
      <c r="F40" s="374"/>
      <c r="G40" s="374"/>
      <c r="H40" s="374"/>
      <c r="I40" s="374"/>
      <c r="J40" s="375"/>
    </row>
    <row r="41" spans="1:10" s="376" customFormat="1" ht="63">
      <c r="A41" s="370" t="s">
        <v>513</v>
      </c>
      <c r="B41" s="371">
        <v>26453</v>
      </c>
      <c r="C41" s="372">
        <v>43691</v>
      </c>
      <c r="D41" s="373" t="s">
        <v>508</v>
      </c>
      <c r="E41" s="371">
        <v>26453</v>
      </c>
      <c r="F41" s="374"/>
      <c r="G41" s="374"/>
      <c r="H41" s="374"/>
      <c r="I41" s="374"/>
      <c r="J41" s="375"/>
    </row>
    <row r="42" spans="1:10" s="376" customFormat="1" ht="63">
      <c r="A42" s="370" t="s">
        <v>514</v>
      </c>
      <c r="B42" s="371">
        <v>26453</v>
      </c>
      <c r="C42" s="372">
        <v>43691</v>
      </c>
      <c r="D42" s="373" t="s">
        <v>512</v>
      </c>
      <c r="E42" s="371">
        <v>26453</v>
      </c>
      <c r="F42" s="374"/>
      <c r="G42" s="374"/>
      <c r="H42" s="374"/>
      <c r="I42" s="374"/>
      <c r="J42" s="375"/>
    </row>
    <row r="43" spans="1:10" s="376" customFormat="1" ht="63">
      <c r="A43" s="377" t="s">
        <v>515</v>
      </c>
      <c r="B43" s="371">
        <v>26453</v>
      </c>
      <c r="C43" s="372">
        <v>43691</v>
      </c>
      <c r="D43" s="373" t="s">
        <v>512</v>
      </c>
      <c r="E43" s="371">
        <v>26453</v>
      </c>
      <c r="F43" s="374"/>
      <c r="G43" s="374"/>
      <c r="H43" s="374"/>
      <c r="I43" s="374"/>
      <c r="J43" s="375"/>
    </row>
    <row r="44" spans="1:10" s="376" customFormat="1" ht="47.25">
      <c r="A44" s="377" t="s">
        <v>516</v>
      </c>
      <c r="B44" s="371">
        <v>23900</v>
      </c>
      <c r="C44" s="372">
        <v>43686</v>
      </c>
      <c r="D44" s="373" t="s">
        <v>517</v>
      </c>
      <c r="E44" s="371">
        <v>23900</v>
      </c>
      <c r="F44" s="374"/>
      <c r="G44" s="374"/>
      <c r="H44" s="374"/>
      <c r="I44" s="374"/>
      <c r="J44" s="375"/>
    </row>
    <row r="45" spans="1:10" s="376" customFormat="1" ht="110.25">
      <c r="A45" s="370" t="s">
        <v>518</v>
      </c>
      <c r="B45" s="371">
        <v>13900</v>
      </c>
      <c r="C45" s="372">
        <v>43683</v>
      </c>
      <c r="D45" s="373" t="s">
        <v>519</v>
      </c>
      <c r="E45" s="371">
        <v>13900</v>
      </c>
      <c r="F45" s="374"/>
      <c r="G45" s="374"/>
      <c r="H45" s="374"/>
      <c r="I45" s="374"/>
      <c r="J45" s="375"/>
    </row>
    <row r="46" spans="1:10" s="376" customFormat="1" ht="110.25">
      <c r="A46" s="377" t="s">
        <v>520</v>
      </c>
      <c r="B46" s="371">
        <v>13900</v>
      </c>
      <c r="C46" s="372">
        <v>43683</v>
      </c>
      <c r="D46" s="373" t="s">
        <v>519</v>
      </c>
      <c r="E46" s="371">
        <v>13900</v>
      </c>
      <c r="F46" s="374"/>
      <c r="G46" s="374"/>
      <c r="H46" s="374"/>
      <c r="I46" s="374"/>
      <c r="J46" s="375"/>
    </row>
    <row r="47" spans="1:10" s="376" customFormat="1" ht="110.25">
      <c r="A47" s="377" t="s">
        <v>521</v>
      </c>
      <c r="B47" s="371">
        <v>13900</v>
      </c>
      <c r="C47" s="372">
        <v>43683</v>
      </c>
      <c r="D47" s="373" t="s">
        <v>519</v>
      </c>
      <c r="E47" s="371">
        <v>13900</v>
      </c>
      <c r="F47" s="374"/>
      <c r="G47" s="374"/>
      <c r="H47" s="374"/>
      <c r="I47" s="374"/>
      <c r="J47" s="375"/>
    </row>
    <row r="48" spans="1:10" s="376" customFormat="1" ht="110.25">
      <c r="A48" s="377" t="s">
        <v>522</v>
      </c>
      <c r="B48" s="371">
        <v>13900</v>
      </c>
      <c r="C48" s="372">
        <v>43683</v>
      </c>
      <c r="D48" s="373" t="s">
        <v>519</v>
      </c>
      <c r="E48" s="371">
        <v>13900</v>
      </c>
      <c r="F48" s="374"/>
      <c r="G48" s="374"/>
      <c r="H48" s="374"/>
      <c r="I48" s="374"/>
      <c r="J48" s="375"/>
    </row>
    <row r="49" spans="1:10" s="376" customFormat="1" ht="78.75">
      <c r="A49" s="370" t="s">
        <v>523</v>
      </c>
      <c r="B49" s="371">
        <v>231828</v>
      </c>
      <c r="C49" s="372">
        <v>43682</v>
      </c>
      <c r="D49" s="373" t="s">
        <v>524</v>
      </c>
      <c r="E49" s="371">
        <v>231828</v>
      </c>
      <c r="F49" s="374"/>
      <c r="G49" s="374"/>
      <c r="H49" s="374"/>
      <c r="I49" s="374"/>
      <c r="J49" s="375"/>
    </row>
    <row r="50" spans="1:10" s="376" customFormat="1" ht="63">
      <c r="A50" s="377" t="s">
        <v>525</v>
      </c>
      <c r="B50" s="379">
        <v>20000</v>
      </c>
      <c r="C50" s="372">
        <v>43672</v>
      </c>
      <c r="D50" s="373" t="s">
        <v>526</v>
      </c>
      <c r="E50" s="379">
        <v>20000</v>
      </c>
      <c r="F50" s="371"/>
      <c r="G50" s="374"/>
      <c r="H50" s="374"/>
      <c r="I50" s="374"/>
      <c r="J50" s="375"/>
    </row>
    <row r="51" spans="1:10" s="376" customFormat="1" ht="63">
      <c r="A51" s="377" t="s">
        <v>527</v>
      </c>
      <c r="B51" s="379">
        <v>77120</v>
      </c>
      <c r="C51" s="372">
        <v>43672</v>
      </c>
      <c r="D51" s="373" t="s">
        <v>526</v>
      </c>
      <c r="E51" s="379">
        <v>77120</v>
      </c>
      <c r="F51" s="371"/>
      <c r="G51" s="374"/>
      <c r="H51" s="374"/>
      <c r="I51" s="374"/>
      <c r="J51" s="375"/>
    </row>
    <row r="52" spans="1:10" s="376" customFormat="1" ht="63">
      <c r="A52" s="370" t="s">
        <v>528</v>
      </c>
      <c r="B52" s="379">
        <v>32000</v>
      </c>
      <c r="C52" s="372">
        <v>43672</v>
      </c>
      <c r="D52" s="373" t="s">
        <v>529</v>
      </c>
      <c r="E52" s="379">
        <v>32000</v>
      </c>
      <c r="F52" s="371"/>
      <c r="G52" s="374"/>
      <c r="H52" s="374"/>
      <c r="I52" s="374"/>
      <c r="J52" s="375"/>
    </row>
    <row r="53" spans="1:10" s="376" customFormat="1" ht="78.75">
      <c r="A53" s="377" t="s">
        <v>530</v>
      </c>
      <c r="B53" s="371">
        <v>18400</v>
      </c>
      <c r="C53" s="372">
        <v>43657</v>
      </c>
      <c r="D53" s="373" t="s">
        <v>531</v>
      </c>
      <c r="E53" s="371">
        <v>18400</v>
      </c>
      <c r="F53" s="374"/>
      <c r="G53" s="374"/>
      <c r="H53" s="374"/>
      <c r="I53" s="374"/>
      <c r="J53" s="375"/>
    </row>
    <row r="54" spans="1:10" s="376" customFormat="1" ht="78.75">
      <c r="A54" s="377" t="s">
        <v>532</v>
      </c>
      <c r="B54" s="371">
        <v>18400</v>
      </c>
      <c r="C54" s="372">
        <v>43657</v>
      </c>
      <c r="D54" s="373" t="s">
        <v>533</v>
      </c>
      <c r="E54" s="371">
        <v>18400</v>
      </c>
      <c r="F54" s="374"/>
      <c r="G54" s="374"/>
      <c r="H54" s="374"/>
      <c r="I54" s="374"/>
      <c r="J54" s="375"/>
    </row>
    <row r="55" spans="1:10" s="376" customFormat="1" ht="78.75">
      <c r="A55" s="377" t="s">
        <v>534</v>
      </c>
      <c r="B55" s="371">
        <v>18400</v>
      </c>
      <c r="C55" s="372">
        <v>43657</v>
      </c>
      <c r="D55" s="373" t="s">
        <v>533</v>
      </c>
      <c r="E55" s="371">
        <v>18400</v>
      </c>
      <c r="F55" s="371"/>
      <c r="G55" s="374"/>
      <c r="H55" s="374"/>
      <c r="I55" s="374"/>
      <c r="J55" s="375"/>
    </row>
    <row r="56" spans="1:10" s="376" customFormat="1" ht="78.75">
      <c r="A56" s="377" t="s">
        <v>535</v>
      </c>
      <c r="B56" s="371">
        <v>18400</v>
      </c>
      <c r="C56" s="372">
        <v>43657</v>
      </c>
      <c r="D56" s="373" t="s">
        <v>533</v>
      </c>
      <c r="E56" s="371">
        <v>18400</v>
      </c>
      <c r="F56" s="371"/>
      <c r="G56" s="374"/>
      <c r="H56" s="374"/>
      <c r="I56" s="374"/>
      <c r="J56" s="375"/>
    </row>
    <row r="57" spans="1:10" s="376" customFormat="1" ht="78.75">
      <c r="A57" s="370" t="s">
        <v>536</v>
      </c>
      <c r="B57" s="371">
        <v>18400</v>
      </c>
      <c r="C57" s="372">
        <v>43657</v>
      </c>
      <c r="D57" s="373" t="s">
        <v>533</v>
      </c>
      <c r="E57" s="371">
        <v>18400</v>
      </c>
      <c r="F57" s="371"/>
      <c r="G57" s="374"/>
      <c r="H57" s="374"/>
      <c r="I57" s="374"/>
      <c r="J57" s="375"/>
    </row>
    <row r="58" spans="1:10" s="376" customFormat="1" ht="31.5">
      <c r="A58" s="370" t="s">
        <v>537</v>
      </c>
      <c r="B58" s="379">
        <v>5600</v>
      </c>
      <c r="C58" s="372">
        <v>43538</v>
      </c>
      <c r="D58" s="373" t="s">
        <v>538</v>
      </c>
      <c r="E58" s="371"/>
      <c r="F58" s="379">
        <v>5600</v>
      </c>
      <c r="G58" s="374"/>
      <c r="H58" s="374"/>
      <c r="I58" s="374"/>
      <c r="J58" s="375"/>
    </row>
    <row r="59" spans="1:10" s="376" customFormat="1" ht="31.5">
      <c r="A59" s="370" t="s">
        <v>539</v>
      </c>
      <c r="B59" s="371">
        <v>5600</v>
      </c>
      <c r="C59" s="372">
        <v>43538</v>
      </c>
      <c r="D59" s="373" t="s">
        <v>538</v>
      </c>
      <c r="E59" s="371"/>
      <c r="F59" s="371">
        <v>5600</v>
      </c>
      <c r="G59" s="374"/>
      <c r="H59" s="374"/>
      <c r="I59" s="374"/>
      <c r="J59" s="375"/>
    </row>
    <row r="60" spans="1:10" s="387" customFormat="1">
      <c r="A60" s="380" t="s">
        <v>540</v>
      </c>
      <c r="B60" s="381">
        <v>10000</v>
      </c>
      <c r="C60" s="382">
        <v>37902</v>
      </c>
      <c r="D60" s="383" t="s">
        <v>541</v>
      </c>
      <c r="E60" s="384"/>
      <c r="F60" s="384"/>
      <c r="G60" s="384"/>
      <c r="H60" s="385"/>
      <c r="I60" s="385"/>
      <c r="J60" s="386">
        <v>10000</v>
      </c>
    </row>
    <row r="61" spans="1:10" s="387" customFormat="1">
      <c r="A61" s="380" t="s">
        <v>542</v>
      </c>
      <c r="B61" s="381">
        <v>7000</v>
      </c>
      <c r="C61" s="382">
        <v>37088</v>
      </c>
      <c r="D61" s="383"/>
      <c r="E61" s="384"/>
      <c r="F61" s="384"/>
      <c r="G61" s="384"/>
      <c r="H61" s="385"/>
      <c r="I61" s="385"/>
      <c r="J61" s="386">
        <v>7000</v>
      </c>
    </row>
    <row r="62" spans="1:10" s="387" customFormat="1">
      <c r="A62" s="380" t="s">
        <v>543</v>
      </c>
      <c r="B62" s="381">
        <v>2500</v>
      </c>
      <c r="C62" s="382">
        <v>36264</v>
      </c>
      <c r="D62" s="383"/>
      <c r="E62" s="384"/>
      <c r="F62" s="384"/>
      <c r="G62" s="384"/>
      <c r="H62" s="385"/>
      <c r="I62" s="385"/>
      <c r="J62" s="386">
        <v>2500</v>
      </c>
    </row>
    <row r="63" spans="1:10" s="387" customFormat="1">
      <c r="A63" s="380" t="s">
        <v>544</v>
      </c>
      <c r="B63" s="381">
        <v>5000</v>
      </c>
      <c r="C63" s="382">
        <v>36194</v>
      </c>
      <c r="D63" s="383" t="s">
        <v>541</v>
      </c>
      <c r="E63" s="384"/>
      <c r="F63" s="384"/>
      <c r="G63" s="384"/>
      <c r="H63" s="385"/>
      <c r="I63" s="385"/>
      <c r="J63" s="386">
        <v>5000</v>
      </c>
    </row>
    <row r="64" spans="1:10" s="387" customFormat="1">
      <c r="A64" s="380" t="s">
        <v>545</v>
      </c>
      <c r="B64" s="381">
        <v>5000</v>
      </c>
      <c r="C64" s="382">
        <v>35695</v>
      </c>
      <c r="D64" s="383" t="s">
        <v>541</v>
      </c>
      <c r="E64" s="384"/>
      <c r="F64" s="384"/>
      <c r="G64" s="384"/>
      <c r="H64" s="385"/>
      <c r="I64" s="385"/>
      <c r="J64" s="386">
        <v>5000</v>
      </c>
    </row>
    <row r="65" spans="1:12" s="387" customFormat="1">
      <c r="A65" s="380" t="s">
        <v>546</v>
      </c>
      <c r="B65" s="381">
        <v>1200</v>
      </c>
      <c r="C65" s="382">
        <v>35633</v>
      </c>
      <c r="D65" s="383" t="s">
        <v>541</v>
      </c>
      <c r="E65" s="384"/>
      <c r="F65" s="384"/>
      <c r="G65" s="384"/>
      <c r="H65" s="385"/>
      <c r="I65" s="385"/>
      <c r="J65" s="386">
        <v>1200</v>
      </c>
    </row>
    <row r="66" spans="1:12" s="387" customFormat="1">
      <c r="A66" s="380" t="s">
        <v>547</v>
      </c>
      <c r="B66" s="381">
        <v>3600</v>
      </c>
      <c r="C66" s="382">
        <v>35603</v>
      </c>
      <c r="D66" s="383" t="s">
        <v>541</v>
      </c>
      <c r="E66" s="384"/>
      <c r="F66" s="384"/>
      <c r="G66" s="384"/>
      <c r="H66" s="385"/>
      <c r="I66" s="385"/>
      <c r="J66" s="386">
        <v>3600</v>
      </c>
    </row>
    <row r="67" spans="1:12" s="387" customFormat="1">
      <c r="A67" s="380" t="s">
        <v>548</v>
      </c>
      <c r="B67" s="381">
        <v>20000</v>
      </c>
      <c r="C67" s="382">
        <v>35488</v>
      </c>
      <c r="D67" s="383" t="s">
        <v>541</v>
      </c>
      <c r="E67" s="384"/>
      <c r="F67" s="384"/>
      <c r="G67" s="384"/>
      <c r="H67" s="385"/>
      <c r="I67" s="385"/>
      <c r="J67" s="386">
        <v>20000</v>
      </c>
    </row>
    <row r="68" spans="1:12" s="387" customFormat="1">
      <c r="A68" s="380" t="s">
        <v>549</v>
      </c>
      <c r="B68" s="381">
        <v>5000</v>
      </c>
      <c r="C68" s="382">
        <v>32675</v>
      </c>
      <c r="D68" s="383"/>
      <c r="E68" s="381"/>
      <c r="F68" s="381"/>
      <c r="G68" s="381"/>
      <c r="H68" s="388"/>
      <c r="I68" s="388"/>
      <c r="J68" s="386">
        <v>5000</v>
      </c>
    </row>
    <row r="69" spans="1:12" s="387" customFormat="1">
      <c r="A69" s="380" t="s">
        <v>550</v>
      </c>
      <c r="B69" s="381">
        <v>1500</v>
      </c>
      <c r="C69" s="382">
        <v>31167</v>
      </c>
      <c r="D69" s="383" t="s">
        <v>541</v>
      </c>
      <c r="E69" s="381"/>
      <c r="F69" s="381"/>
      <c r="G69" s="381"/>
      <c r="H69" s="388"/>
      <c r="I69" s="388"/>
      <c r="J69" s="386">
        <v>1500</v>
      </c>
    </row>
    <row r="70" spans="1:12" s="387" customFormat="1">
      <c r="A70" s="380" t="s">
        <v>551</v>
      </c>
      <c r="B70" s="381">
        <v>1300</v>
      </c>
      <c r="C70" s="382">
        <v>30471</v>
      </c>
      <c r="D70" s="383" t="s">
        <v>541</v>
      </c>
      <c r="E70" s="381"/>
      <c r="F70" s="381"/>
      <c r="G70" s="381"/>
      <c r="H70" s="388"/>
      <c r="I70" s="388"/>
      <c r="J70" s="386">
        <v>1300</v>
      </c>
    </row>
    <row r="71" spans="1:12" s="387" customFormat="1">
      <c r="A71" s="380" t="s">
        <v>552</v>
      </c>
      <c r="B71" s="381">
        <v>1500</v>
      </c>
      <c r="C71" s="382">
        <v>30078</v>
      </c>
      <c r="D71" s="383" t="s">
        <v>541</v>
      </c>
      <c r="E71" s="381"/>
      <c r="F71" s="381"/>
      <c r="G71" s="381"/>
      <c r="H71" s="388"/>
      <c r="I71" s="388"/>
      <c r="J71" s="386">
        <v>1500</v>
      </c>
    </row>
    <row r="72" spans="1:12" s="387" customFormat="1">
      <c r="A72" s="380" t="s">
        <v>552</v>
      </c>
      <c r="B72" s="381">
        <v>1000</v>
      </c>
      <c r="C72" s="382">
        <v>29664</v>
      </c>
      <c r="D72" s="383" t="s">
        <v>541</v>
      </c>
      <c r="E72" s="381"/>
      <c r="F72" s="381"/>
      <c r="G72" s="381"/>
      <c r="H72" s="388"/>
      <c r="I72" s="388"/>
      <c r="J72" s="386">
        <v>1000</v>
      </c>
    </row>
    <row r="73" spans="1:12" s="387" customFormat="1">
      <c r="A73" s="380" t="s">
        <v>553</v>
      </c>
      <c r="B73" s="381">
        <v>500</v>
      </c>
      <c r="C73" s="382">
        <v>28817</v>
      </c>
      <c r="D73" s="383" t="s">
        <v>541</v>
      </c>
      <c r="E73" s="381"/>
      <c r="F73" s="381"/>
      <c r="G73" s="381"/>
      <c r="H73" s="388"/>
      <c r="I73" s="388"/>
      <c r="J73" s="386">
        <v>500</v>
      </c>
    </row>
    <row r="74" spans="1:12" s="387" customFormat="1">
      <c r="A74" s="380" t="s">
        <v>554</v>
      </c>
      <c r="B74" s="381">
        <v>1250</v>
      </c>
      <c r="C74" s="382">
        <v>28730</v>
      </c>
      <c r="D74" s="383" t="s">
        <v>541</v>
      </c>
      <c r="E74" s="381"/>
      <c r="F74" s="381"/>
      <c r="G74" s="381"/>
      <c r="H74" s="388"/>
      <c r="I74" s="388"/>
      <c r="J74" s="386">
        <v>1250</v>
      </c>
    </row>
    <row r="75" spans="1:12" s="387" customFormat="1" ht="16.5" thickBot="1">
      <c r="A75" s="389" t="s">
        <v>555</v>
      </c>
      <c r="B75" s="390">
        <v>1250</v>
      </c>
      <c r="C75" s="391">
        <v>28549</v>
      </c>
      <c r="D75" s="392" t="s">
        <v>541</v>
      </c>
      <c r="E75" s="390"/>
      <c r="F75" s="390"/>
      <c r="G75" s="390"/>
      <c r="H75" s="393"/>
      <c r="I75" s="393"/>
      <c r="J75" s="394">
        <v>1250</v>
      </c>
    </row>
    <row r="76" spans="1:12" ht="16.5" thickBot="1">
      <c r="A76" s="395" t="s">
        <v>361</v>
      </c>
      <c r="B76" s="396">
        <f>SUM(B12:B75)</f>
        <v>2863215</v>
      </c>
      <c r="C76" s="397"/>
      <c r="D76" s="398"/>
      <c r="E76" s="396">
        <f>SUM(E12:E75)</f>
        <v>2784415</v>
      </c>
      <c r="F76" s="396">
        <f>SUM(F12:F75)</f>
        <v>11200</v>
      </c>
      <c r="G76" s="396">
        <f>SUM(G60:G75)</f>
        <v>0</v>
      </c>
      <c r="H76" s="396">
        <f>SUM(H60:H75)</f>
        <v>0</v>
      </c>
      <c r="I76" s="396">
        <f>SUM(I60:I75)</f>
        <v>0</v>
      </c>
      <c r="J76" s="399">
        <f>SUM(J12:J75)</f>
        <v>67600</v>
      </c>
      <c r="K76" s="400"/>
      <c r="L76" s="400"/>
    </row>
    <row r="77" spans="1:12" ht="16.5" thickBot="1">
      <c r="A77" s="401"/>
      <c r="B77" s="402"/>
      <c r="C77" s="403"/>
      <c r="D77" s="404"/>
      <c r="E77" s="402"/>
      <c r="F77" s="402"/>
      <c r="G77" s="402"/>
      <c r="H77" s="402"/>
      <c r="I77" s="402"/>
      <c r="J77" s="405"/>
      <c r="K77" s="400"/>
      <c r="L77" s="400"/>
    </row>
    <row r="78" spans="1:12" ht="16.5" thickBot="1">
      <c r="A78" s="406" t="s">
        <v>556</v>
      </c>
      <c r="B78" s="407"/>
      <c r="C78" s="407"/>
      <c r="D78" s="407"/>
      <c r="E78" s="407"/>
      <c r="F78" s="407"/>
      <c r="G78" s="407"/>
      <c r="H78" s="407"/>
      <c r="I78" s="407"/>
      <c r="J78" s="408"/>
    </row>
    <row r="79" spans="1:12">
      <c r="A79" s="409"/>
      <c r="B79" s="410"/>
      <c r="C79" s="410"/>
      <c r="D79" s="410"/>
      <c r="E79" s="410"/>
      <c r="F79" s="410"/>
      <c r="G79" s="410"/>
      <c r="H79" s="410"/>
      <c r="I79" s="410"/>
      <c r="J79" s="411"/>
    </row>
    <row r="80" spans="1:12" s="376" customFormat="1" ht="31.5">
      <c r="A80" s="377" t="s">
        <v>557</v>
      </c>
      <c r="B80" s="371">
        <v>55000</v>
      </c>
      <c r="C80" s="412">
        <v>43738</v>
      </c>
      <c r="D80" s="413" t="s">
        <v>558</v>
      </c>
      <c r="E80" s="371">
        <v>55000</v>
      </c>
      <c r="F80" s="414"/>
      <c r="G80" s="374"/>
      <c r="H80" s="374"/>
      <c r="I80" s="374"/>
      <c r="J80" s="375"/>
    </row>
    <row r="81" spans="1:11" s="376" customFormat="1" ht="63">
      <c r="A81" s="377" t="s">
        <v>559</v>
      </c>
      <c r="B81" s="371">
        <v>48500</v>
      </c>
      <c r="C81" s="412">
        <v>43733</v>
      </c>
      <c r="D81" s="413" t="s">
        <v>560</v>
      </c>
      <c r="E81" s="371">
        <v>48500</v>
      </c>
      <c r="F81" s="415"/>
      <c r="G81" s="374"/>
      <c r="H81" s="374"/>
      <c r="I81" s="374"/>
      <c r="J81" s="375"/>
    </row>
    <row r="82" spans="1:11" s="376" customFormat="1" ht="63">
      <c r="A82" s="377" t="s">
        <v>561</v>
      </c>
      <c r="B82" s="371">
        <v>104450</v>
      </c>
      <c r="C82" s="412">
        <v>43733</v>
      </c>
      <c r="D82" s="413" t="s">
        <v>562</v>
      </c>
      <c r="E82" s="371">
        <v>104450</v>
      </c>
      <c r="F82" s="415"/>
      <c r="G82" s="374"/>
      <c r="H82" s="374"/>
      <c r="I82" s="374"/>
      <c r="J82" s="375"/>
    </row>
    <row r="83" spans="1:11" s="376" customFormat="1" ht="63">
      <c r="A83" s="377" t="s">
        <v>563</v>
      </c>
      <c r="B83" s="371">
        <v>101500</v>
      </c>
      <c r="C83" s="412">
        <v>43733</v>
      </c>
      <c r="D83" s="413" t="s">
        <v>564</v>
      </c>
      <c r="E83" s="371">
        <v>101500</v>
      </c>
      <c r="F83" s="415"/>
      <c r="G83" s="374"/>
      <c r="H83" s="374"/>
      <c r="I83" s="374"/>
      <c r="J83" s="375"/>
    </row>
    <row r="84" spans="1:11" s="376" customFormat="1" ht="63">
      <c r="A84" s="370" t="s">
        <v>565</v>
      </c>
      <c r="B84" s="371">
        <v>185500</v>
      </c>
      <c r="C84" s="412">
        <v>43732</v>
      </c>
      <c r="D84" s="413" t="s">
        <v>566</v>
      </c>
      <c r="E84" s="371">
        <v>185500</v>
      </c>
      <c r="F84" s="414"/>
      <c r="G84" s="374"/>
      <c r="H84" s="374"/>
      <c r="I84" s="374"/>
      <c r="J84" s="375"/>
    </row>
    <row r="85" spans="1:11" s="376" customFormat="1" ht="63">
      <c r="A85" s="370" t="s">
        <v>557</v>
      </c>
      <c r="B85" s="371">
        <v>119100</v>
      </c>
      <c r="C85" s="412">
        <v>43725</v>
      </c>
      <c r="D85" s="413" t="s">
        <v>567</v>
      </c>
      <c r="E85" s="371">
        <v>119100</v>
      </c>
      <c r="F85" s="414"/>
      <c r="G85" s="374"/>
      <c r="H85" s="374"/>
      <c r="I85" s="374"/>
      <c r="J85" s="375"/>
    </row>
    <row r="86" spans="1:11" s="376" customFormat="1" ht="47.25">
      <c r="A86" s="370" t="s">
        <v>470</v>
      </c>
      <c r="B86" s="371">
        <v>109950</v>
      </c>
      <c r="C86" s="412">
        <v>43718</v>
      </c>
      <c r="D86" s="413" t="s">
        <v>568</v>
      </c>
      <c r="E86" s="371">
        <v>109950</v>
      </c>
      <c r="F86" s="414"/>
      <c r="G86" s="374"/>
      <c r="H86" s="374"/>
      <c r="I86" s="374"/>
      <c r="J86" s="375"/>
    </row>
    <row r="87" spans="1:11" s="376" customFormat="1" ht="47.25">
      <c r="A87" s="370" t="s">
        <v>472</v>
      </c>
      <c r="B87" s="371">
        <v>174000</v>
      </c>
      <c r="C87" s="412">
        <v>43718</v>
      </c>
      <c r="D87" s="413" t="s">
        <v>569</v>
      </c>
      <c r="E87" s="371">
        <v>174000</v>
      </c>
      <c r="F87" s="415"/>
      <c r="G87" s="374"/>
      <c r="H87" s="374"/>
      <c r="I87" s="374"/>
      <c r="J87" s="375"/>
    </row>
    <row r="88" spans="1:11" s="376" customFormat="1" ht="31.5">
      <c r="A88" s="377" t="s">
        <v>570</v>
      </c>
      <c r="B88" s="371">
        <v>50000</v>
      </c>
      <c r="C88" s="412">
        <v>43712</v>
      </c>
      <c r="D88" s="413" t="s">
        <v>571</v>
      </c>
      <c r="E88" s="371">
        <v>50000</v>
      </c>
      <c r="F88" s="414"/>
      <c r="G88" s="374"/>
      <c r="H88" s="374"/>
      <c r="I88" s="374"/>
      <c r="J88" s="375"/>
    </row>
    <row r="89" spans="1:11" s="376" customFormat="1" ht="47.25">
      <c r="A89" s="370" t="s">
        <v>572</v>
      </c>
      <c r="B89" s="371">
        <v>72000</v>
      </c>
      <c r="C89" s="412">
        <v>43706</v>
      </c>
      <c r="D89" s="413" t="s">
        <v>573</v>
      </c>
      <c r="E89" s="371">
        <v>72000</v>
      </c>
      <c r="F89" s="415"/>
      <c r="G89" s="374"/>
      <c r="H89" s="374"/>
      <c r="I89" s="374"/>
      <c r="J89" s="375"/>
    </row>
    <row r="90" spans="1:11" s="376" customFormat="1" ht="47.25">
      <c r="A90" s="377" t="s">
        <v>574</v>
      </c>
      <c r="B90" s="371">
        <v>92200</v>
      </c>
      <c r="C90" s="412">
        <v>43706</v>
      </c>
      <c r="D90" s="413" t="s">
        <v>573</v>
      </c>
      <c r="E90" s="371">
        <v>92200</v>
      </c>
      <c r="F90" s="415"/>
      <c r="G90" s="374"/>
      <c r="H90" s="374"/>
      <c r="I90" s="374"/>
      <c r="J90" s="375"/>
    </row>
    <row r="91" spans="1:11" s="376" customFormat="1" ht="47.25">
      <c r="A91" s="377" t="s">
        <v>575</v>
      </c>
      <c r="B91" s="371">
        <v>87750</v>
      </c>
      <c r="C91" s="412">
        <v>43706</v>
      </c>
      <c r="D91" s="413" t="s">
        <v>573</v>
      </c>
      <c r="E91" s="371">
        <v>87750</v>
      </c>
      <c r="F91" s="415"/>
      <c r="G91" s="374"/>
      <c r="H91" s="374"/>
      <c r="I91" s="374"/>
      <c r="J91" s="375"/>
    </row>
    <row r="92" spans="1:11" s="417" customFormat="1" ht="47.25">
      <c r="A92" s="370" t="s">
        <v>576</v>
      </c>
      <c r="B92" s="371">
        <v>44000</v>
      </c>
      <c r="C92" s="412">
        <v>43706</v>
      </c>
      <c r="D92" s="413" t="s">
        <v>577</v>
      </c>
      <c r="E92" s="371">
        <v>44000</v>
      </c>
      <c r="F92" s="415"/>
      <c r="G92" s="374"/>
      <c r="H92" s="374"/>
      <c r="I92" s="374"/>
      <c r="J92" s="375"/>
      <c r="K92" s="416"/>
    </row>
    <row r="93" spans="1:11" s="417" customFormat="1" ht="78.75">
      <c r="A93" s="377" t="s">
        <v>578</v>
      </c>
      <c r="B93" s="371">
        <v>220000</v>
      </c>
      <c r="C93" s="412">
        <v>43699</v>
      </c>
      <c r="D93" s="413" t="s">
        <v>579</v>
      </c>
      <c r="E93" s="371">
        <v>220000</v>
      </c>
      <c r="F93" s="415"/>
      <c r="G93" s="374"/>
      <c r="H93" s="374"/>
      <c r="I93" s="374"/>
      <c r="J93" s="375"/>
      <c r="K93" s="416"/>
    </row>
    <row r="94" spans="1:11" s="417" customFormat="1" ht="31.5">
      <c r="A94" s="370" t="s">
        <v>580</v>
      </c>
      <c r="B94" s="371">
        <v>300000</v>
      </c>
      <c r="C94" s="412">
        <v>43697</v>
      </c>
      <c r="D94" s="413" t="s">
        <v>581</v>
      </c>
      <c r="E94" s="371">
        <v>300000</v>
      </c>
      <c r="F94" s="415"/>
      <c r="G94" s="374"/>
      <c r="H94" s="374"/>
      <c r="I94" s="374"/>
      <c r="J94" s="375"/>
      <c r="K94" s="416"/>
    </row>
    <row r="95" spans="1:11" s="417" customFormat="1" ht="47.25">
      <c r="A95" s="370" t="s">
        <v>582</v>
      </c>
      <c r="B95" s="371">
        <v>40000</v>
      </c>
      <c r="C95" s="412">
        <v>43696</v>
      </c>
      <c r="D95" s="413" t="s">
        <v>583</v>
      </c>
      <c r="E95" s="371">
        <v>40000</v>
      </c>
      <c r="F95" s="415"/>
      <c r="G95" s="374"/>
      <c r="H95" s="374"/>
      <c r="I95" s="374"/>
      <c r="J95" s="375"/>
      <c r="K95" s="416"/>
    </row>
    <row r="96" spans="1:11" s="417" customFormat="1" ht="115.5" customHeight="1">
      <c r="A96" s="370" t="s">
        <v>584</v>
      </c>
      <c r="B96" s="371">
        <v>113000</v>
      </c>
      <c r="C96" s="412">
        <v>43691</v>
      </c>
      <c r="D96" s="413" t="s">
        <v>585</v>
      </c>
      <c r="E96" s="371">
        <v>113000</v>
      </c>
      <c r="F96" s="415"/>
      <c r="G96" s="374"/>
      <c r="H96" s="374"/>
      <c r="I96" s="374"/>
      <c r="J96" s="375"/>
      <c r="K96" s="416"/>
    </row>
    <row r="97" spans="1:11" s="417" customFormat="1" ht="63">
      <c r="A97" s="370" t="s">
        <v>472</v>
      </c>
      <c r="B97" s="371">
        <v>30000</v>
      </c>
      <c r="C97" s="412">
        <v>43684</v>
      </c>
      <c r="D97" s="413" t="s">
        <v>586</v>
      </c>
      <c r="E97" s="371">
        <v>30000</v>
      </c>
      <c r="F97" s="415"/>
      <c r="G97" s="374"/>
      <c r="H97" s="374"/>
      <c r="I97" s="374"/>
      <c r="J97" s="375"/>
      <c r="K97" s="416"/>
    </row>
    <row r="98" spans="1:11" s="417" customFormat="1" ht="63">
      <c r="A98" s="370" t="s">
        <v>557</v>
      </c>
      <c r="B98" s="371">
        <v>60000</v>
      </c>
      <c r="C98" s="372">
        <v>43649</v>
      </c>
      <c r="D98" s="418" t="s">
        <v>587</v>
      </c>
      <c r="E98" s="371">
        <v>60000</v>
      </c>
      <c r="F98" s="415"/>
      <c r="G98" s="374"/>
      <c r="H98" s="374"/>
      <c r="I98" s="374"/>
      <c r="J98" s="375"/>
      <c r="K98" s="416"/>
    </row>
    <row r="99" spans="1:11" s="376" customFormat="1" ht="47.25">
      <c r="A99" s="370" t="s">
        <v>470</v>
      </c>
      <c r="B99" s="371">
        <v>93800</v>
      </c>
      <c r="C99" s="419">
        <v>43584</v>
      </c>
      <c r="D99" s="420" t="s">
        <v>588</v>
      </c>
      <c r="E99" s="415"/>
      <c r="F99" s="371">
        <v>93800</v>
      </c>
      <c r="G99" s="374"/>
      <c r="H99" s="374"/>
      <c r="I99" s="374"/>
      <c r="J99" s="375"/>
    </row>
    <row r="100" spans="1:11" s="376" customFormat="1" ht="63">
      <c r="A100" s="370" t="s">
        <v>589</v>
      </c>
      <c r="B100" s="371">
        <v>500000</v>
      </c>
      <c r="C100" s="419">
        <v>43556</v>
      </c>
      <c r="D100" s="420" t="s">
        <v>590</v>
      </c>
      <c r="E100" s="415"/>
      <c r="F100" s="371">
        <v>500000</v>
      </c>
      <c r="G100" s="374"/>
      <c r="H100" s="374"/>
      <c r="I100" s="374"/>
      <c r="J100" s="375"/>
    </row>
    <row r="101" spans="1:11" s="376" customFormat="1">
      <c r="A101" s="421" t="s">
        <v>591</v>
      </c>
      <c r="B101" s="422">
        <v>30000</v>
      </c>
      <c r="C101" s="423">
        <v>35236</v>
      </c>
      <c r="D101" s="420"/>
      <c r="E101" s="415"/>
      <c r="F101" s="424"/>
      <c r="G101" s="425"/>
      <c r="H101" s="426"/>
      <c r="I101" s="426"/>
      <c r="J101" s="427">
        <v>30000</v>
      </c>
    </row>
    <row r="102" spans="1:11" s="376" customFormat="1" ht="16.5" thickBot="1">
      <c r="A102" s="428" t="s">
        <v>591</v>
      </c>
      <c r="B102" s="429">
        <v>20000</v>
      </c>
      <c r="C102" s="430">
        <v>35530</v>
      </c>
      <c r="D102" s="431"/>
      <c r="E102" s="432"/>
      <c r="F102" s="432"/>
      <c r="G102" s="433"/>
      <c r="H102" s="434"/>
      <c r="I102" s="434"/>
      <c r="J102" s="435">
        <v>20000</v>
      </c>
    </row>
    <row r="103" spans="1:11" s="442" customFormat="1" ht="16.5" thickBot="1">
      <c r="A103" s="436" t="s">
        <v>361</v>
      </c>
      <c r="B103" s="437">
        <f>SUM(B80:B102)</f>
        <v>2650750</v>
      </c>
      <c r="C103" s="438"/>
      <c r="D103" s="439"/>
      <c r="E103" s="437">
        <f>SUM(E80:E102)</f>
        <v>2006950</v>
      </c>
      <c r="F103" s="437">
        <f>SUM(F80:F102)</f>
        <v>593800</v>
      </c>
      <c r="G103" s="437">
        <f t="shared" ref="G103:I103" si="0">SUM(G80:G102)</f>
        <v>0</v>
      </c>
      <c r="H103" s="437">
        <f t="shared" si="0"/>
        <v>0</v>
      </c>
      <c r="I103" s="437">
        <f t="shared" si="0"/>
        <v>0</v>
      </c>
      <c r="J103" s="440">
        <f>SUM(J80:J102)</f>
        <v>50000</v>
      </c>
      <c r="K103" s="441"/>
    </row>
    <row r="104" spans="1:11" s="442" customFormat="1" ht="16.5" thickBot="1">
      <c r="A104" s="443"/>
      <c r="B104" s="342"/>
      <c r="C104" s="444"/>
      <c r="D104" s="445"/>
      <c r="E104" s="446"/>
      <c r="F104" s="446"/>
      <c r="G104" s="446"/>
      <c r="H104" s="446"/>
      <c r="I104" s="446"/>
      <c r="J104" s="447"/>
    </row>
    <row r="105" spans="1:11" ht="27" customHeight="1" thickBot="1">
      <c r="A105" s="448" t="s">
        <v>445</v>
      </c>
      <c r="B105" s="449">
        <f>SUM(B76,B103)</f>
        <v>5513965</v>
      </c>
      <c r="C105" s="450"/>
      <c r="D105" s="451"/>
      <c r="E105" s="452">
        <f t="shared" ref="E105:J105" si="1">SUM(E76,E103)</f>
        <v>4791365</v>
      </c>
      <c r="F105" s="449">
        <f t="shared" si="1"/>
        <v>605000</v>
      </c>
      <c r="G105" s="452">
        <f t="shared" si="1"/>
        <v>0</v>
      </c>
      <c r="H105" s="449">
        <f t="shared" si="1"/>
        <v>0</v>
      </c>
      <c r="I105" s="452">
        <f t="shared" si="1"/>
        <v>0</v>
      </c>
      <c r="J105" s="453">
        <f t="shared" si="1"/>
        <v>117600</v>
      </c>
      <c r="K105" s="454"/>
    </row>
    <row r="106" spans="1:11" ht="21" customHeight="1">
      <c r="A106" s="455" t="s">
        <v>284</v>
      </c>
      <c r="B106" s="455"/>
      <c r="C106" s="455"/>
      <c r="D106" s="455"/>
      <c r="E106" s="455"/>
      <c r="F106" s="455"/>
      <c r="G106" s="455"/>
      <c r="H106" s="455"/>
      <c r="I106" s="455"/>
      <c r="J106" s="455"/>
    </row>
    <row r="107" spans="1:11" ht="15">
      <c r="A107" s="456"/>
      <c r="B107" s="456"/>
      <c r="C107" s="456"/>
      <c r="D107" s="456"/>
      <c r="E107" s="456"/>
      <c r="F107" s="456"/>
      <c r="G107" s="456"/>
      <c r="H107" s="456"/>
      <c r="I107" s="456"/>
      <c r="J107" s="456"/>
    </row>
    <row r="108" spans="1:11">
      <c r="A108" s="457"/>
      <c r="B108" s="458"/>
      <c r="C108" s="459"/>
      <c r="D108" s="457"/>
      <c r="E108" s="457"/>
    </row>
    <row r="110" spans="1:11" ht="16.5" customHeight="1">
      <c r="A110" s="460" t="s">
        <v>285</v>
      </c>
      <c r="B110" s="461"/>
      <c r="C110" s="462"/>
      <c r="D110" s="463"/>
      <c r="E110" s="464"/>
      <c r="F110" s="328"/>
      <c r="G110" s="465" t="s">
        <v>287</v>
      </c>
      <c r="H110" s="464"/>
    </row>
    <row r="111" spans="1:11" ht="18.75">
      <c r="A111" s="466" t="s">
        <v>286</v>
      </c>
      <c r="C111" s="467"/>
      <c r="D111" s="468"/>
      <c r="E111" s="469"/>
      <c r="F111" s="328"/>
      <c r="G111" s="469" t="s">
        <v>592</v>
      </c>
      <c r="H111" s="469"/>
    </row>
  </sheetData>
  <sheetProtection password="CCC5" sheet="1" objects="1" scenarios="1"/>
  <mergeCells count="12">
    <mergeCell ref="A11:J11"/>
    <mergeCell ref="A78:J78"/>
    <mergeCell ref="A106:J106"/>
    <mergeCell ref="A3:J3"/>
    <mergeCell ref="A4:J4"/>
    <mergeCell ref="A8:A10"/>
    <mergeCell ref="B8:B10"/>
    <mergeCell ref="C8:C10"/>
    <mergeCell ref="D8:D10"/>
    <mergeCell ref="E8:J8"/>
    <mergeCell ref="E9:G9"/>
    <mergeCell ref="H9:J9"/>
  </mergeCells>
  <printOptions horizontalCentered="1" verticalCentered="1"/>
  <pageMargins left="0.25" right="0.25" top="0.31" bottom="0.33" header="0.3" footer="0.3"/>
  <pageSetup paperSize="10000" scale="84" orientation="landscape" verticalDpi="300" r:id="rId1"/>
</worksheet>
</file>

<file path=xl/worksheets/sheet2.xml><?xml version="1.0" encoding="utf-8"?>
<worksheet xmlns="http://schemas.openxmlformats.org/spreadsheetml/2006/main" xmlns:r="http://schemas.openxmlformats.org/officeDocument/2006/relationships">
  <dimension ref="A1:I28"/>
  <sheetViews>
    <sheetView zoomScaleNormal="100" workbookViewId="0">
      <selection activeCell="G13" sqref="G13"/>
    </sheetView>
  </sheetViews>
  <sheetFormatPr defaultRowHeight="15"/>
  <cols>
    <col min="1" max="1" width="39.85546875" style="267" customWidth="1"/>
    <col min="2" max="2" width="14.5703125" style="267" bestFit="1" customWidth="1"/>
    <col min="3" max="3" width="20.85546875" style="271" bestFit="1" customWidth="1"/>
    <col min="4" max="4" width="11.7109375" style="267" customWidth="1"/>
    <col min="5" max="5" width="11.85546875" style="267" customWidth="1"/>
    <col min="6" max="6" width="12.140625" style="272" customWidth="1"/>
    <col min="7" max="7" width="15.28515625" style="271" customWidth="1"/>
    <col min="8" max="8" width="12" style="267" customWidth="1"/>
    <col min="9" max="9" width="8.5703125" style="267" bestFit="1" customWidth="1"/>
    <col min="10" max="16384" width="9.140625" style="267"/>
  </cols>
  <sheetData>
    <row r="1" spans="1:9" s="193" customFormat="1" ht="15.75">
      <c r="A1" s="267" t="s">
        <v>410</v>
      </c>
      <c r="C1" s="268"/>
      <c r="F1" s="269"/>
      <c r="G1" s="268"/>
    </row>
    <row r="2" spans="1:9" s="193" customFormat="1" ht="15.75">
      <c r="C2" s="268"/>
      <c r="F2" s="269"/>
      <c r="G2" s="268"/>
    </row>
    <row r="3" spans="1:9" s="193" customFormat="1" ht="15.75">
      <c r="A3" s="270" t="s">
        <v>411</v>
      </c>
      <c r="B3" s="270"/>
      <c r="C3" s="270"/>
      <c r="D3" s="270"/>
      <c r="E3" s="270"/>
      <c r="F3" s="270"/>
      <c r="G3" s="270"/>
      <c r="H3" s="270"/>
      <c r="I3" s="270"/>
    </row>
    <row r="4" spans="1:9" s="193" customFormat="1" ht="15.75">
      <c r="A4" s="270" t="s">
        <v>412</v>
      </c>
      <c r="B4" s="270"/>
      <c r="C4" s="270"/>
      <c r="D4" s="270"/>
      <c r="E4" s="270"/>
      <c r="F4" s="270"/>
      <c r="G4" s="270"/>
      <c r="H4" s="270"/>
      <c r="I4" s="270"/>
    </row>
    <row r="5" spans="1:9" s="193" customFormat="1" ht="15.75">
      <c r="A5" s="267"/>
      <c r="B5" s="267"/>
      <c r="C5" s="271"/>
      <c r="D5" s="267"/>
      <c r="E5" s="267"/>
      <c r="F5" s="272"/>
      <c r="G5" s="271"/>
      <c r="H5" s="267"/>
      <c r="I5" s="267"/>
    </row>
    <row r="6" spans="1:9" s="193" customFormat="1" ht="15.75">
      <c r="A6" s="267" t="s">
        <v>413</v>
      </c>
      <c r="B6" s="273"/>
      <c r="C6" s="271"/>
      <c r="D6" s="267"/>
      <c r="E6" s="267"/>
      <c r="F6" s="272"/>
      <c r="G6" s="271"/>
      <c r="H6" s="267"/>
      <c r="I6" s="267"/>
    </row>
    <row r="7" spans="1:9" s="193" customFormat="1" ht="16.5" thickBot="1">
      <c r="A7" s="267"/>
      <c r="B7" s="267"/>
      <c r="C7" s="271"/>
      <c r="D7" s="267"/>
      <c r="E7" s="267"/>
      <c r="F7" s="272"/>
      <c r="G7" s="271"/>
      <c r="H7" s="267"/>
      <c r="I7" s="267"/>
    </row>
    <row r="8" spans="1:9" s="229" customFormat="1" ht="15.75" customHeight="1">
      <c r="A8" s="274" t="s">
        <v>414</v>
      </c>
      <c r="B8" s="275" t="s">
        <v>415</v>
      </c>
      <c r="C8" s="276" t="s">
        <v>416</v>
      </c>
      <c r="D8" s="277" t="s">
        <v>417</v>
      </c>
      <c r="E8" s="275" t="s">
        <v>418</v>
      </c>
      <c r="F8" s="278" t="s">
        <v>419</v>
      </c>
      <c r="G8" s="279"/>
      <c r="H8" s="277" t="s">
        <v>11</v>
      </c>
      <c r="I8" s="280" t="s">
        <v>12</v>
      </c>
    </row>
    <row r="9" spans="1:9" s="229" customFormat="1" ht="45">
      <c r="A9" s="281"/>
      <c r="B9" s="282"/>
      <c r="C9" s="283"/>
      <c r="D9" s="282"/>
      <c r="E9" s="284"/>
      <c r="F9" s="285" t="s">
        <v>420</v>
      </c>
      <c r="G9" s="286" t="s">
        <v>421</v>
      </c>
      <c r="H9" s="282"/>
      <c r="I9" s="287"/>
    </row>
    <row r="10" spans="1:9" s="192" customFormat="1" ht="30">
      <c r="A10" s="288" t="s">
        <v>422</v>
      </c>
      <c r="B10" s="289" t="s">
        <v>423</v>
      </c>
      <c r="C10" s="290">
        <v>5892595</v>
      </c>
      <c r="D10" s="291"/>
      <c r="E10" s="291"/>
      <c r="F10" s="292">
        <v>0.87239999999999995</v>
      </c>
      <c r="G10" s="290">
        <v>5140530</v>
      </c>
      <c r="H10" s="291"/>
      <c r="I10" s="293"/>
    </row>
    <row r="11" spans="1:9" s="192" customFormat="1" ht="63">
      <c r="A11" s="294" t="s">
        <v>424</v>
      </c>
      <c r="B11" s="289" t="s">
        <v>425</v>
      </c>
      <c r="C11" s="290">
        <v>8967127</v>
      </c>
      <c r="D11" s="291"/>
      <c r="E11" s="291"/>
      <c r="F11" s="295">
        <v>2.6700000000000002E-2</v>
      </c>
      <c r="G11" s="290">
        <v>239200</v>
      </c>
      <c r="H11" s="291"/>
      <c r="I11" s="293"/>
    </row>
    <row r="12" spans="1:9" s="192" customFormat="1" ht="78.75">
      <c r="A12" s="294" t="s">
        <v>426</v>
      </c>
      <c r="B12" s="289" t="s">
        <v>427</v>
      </c>
      <c r="C12" s="290">
        <v>4232060</v>
      </c>
      <c r="D12" s="291"/>
      <c r="E12" s="291"/>
      <c r="F12" s="295">
        <v>0.67859999999999998</v>
      </c>
      <c r="G12" s="290">
        <v>2872056.6000000006</v>
      </c>
      <c r="H12" s="291"/>
      <c r="I12" s="293"/>
    </row>
    <row r="13" spans="1:9" s="192" customFormat="1" ht="31.5">
      <c r="A13" s="294" t="s">
        <v>428</v>
      </c>
      <c r="B13" s="289" t="s">
        <v>429</v>
      </c>
      <c r="C13" s="290">
        <v>2000000</v>
      </c>
      <c r="D13" s="291"/>
      <c r="E13" s="291"/>
      <c r="F13" s="295">
        <v>1</v>
      </c>
      <c r="G13" s="290">
        <v>2000000</v>
      </c>
      <c r="H13" s="291"/>
      <c r="I13" s="293"/>
    </row>
    <row r="14" spans="1:9" s="192" customFormat="1" ht="47.25">
      <c r="A14" s="294" t="s">
        <v>430</v>
      </c>
      <c r="B14" s="289" t="s">
        <v>431</v>
      </c>
      <c r="C14" s="290">
        <v>1000000</v>
      </c>
      <c r="D14" s="291"/>
      <c r="E14" s="291"/>
      <c r="F14" s="295">
        <v>1</v>
      </c>
      <c r="G14" s="290">
        <v>1000000</v>
      </c>
      <c r="H14" s="291"/>
      <c r="I14" s="293"/>
    </row>
    <row r="15" spans="1:9" s="192" customFormat="1" ht="31.5">
      <c r="A15" s="294" t="s">
        <v>432</v>
      </c>
      <c r="B15" s="289" t="s">
        <v>433</v>
      </c>
      <c r="C15" s="290">
        <v>1000000</v>
      </c>
      <c r="D15" s="291"/>
      <c r="E15" s="291"/>
      <c r="F15" s="295">
        <v>0.9698</v>
      </c>
      <c r="G15" s="290">
        <v>969783.03</v>
      </c>
      <c r="H15" s="291"/>
      <c r="I15" s="293"/>
    </row>
    <row r="16" spans="1:9" s="192" customFormat="1" ht="31.5">
      <c r="A16" s="294" t="s">
        <v>434</v>
      </c>
      <c r="B16" s="289" t="s">
        <v>435</v>
      </c>
      <c r="C16" s="290">
        <v>47343826.990000002</v>
      </c>
      <c r="D16" s="291"/>
      <c r="E16" s="291"/>
      <c r="F16" s="295">
        <v>0.9</v>
      </c>
      <c r="G16" s="290">
        <v>42609444.289999999</v>
      </c>
      <c r="H16" s="291"/>
      <c r="I16" s="293"/>
    </row>
    <row r="17" spans="1:9" s="192" customFormat="1" ht="63">
      <c r="A17" s="296" t="s">
        <v>436</v>
      </c>
      <c r="B17" s="289" t="s">
        <v>429</v>
      </c>
      <c r="C17" s="290">
        <v>10904548.67</v>
      </c>
      <c r="D17" s="291"/>
      <c r="E17" s="291"/>
      <c r="F17" s="295">
        <v>0.2</v>
      </c>
      <c r="G17" s="290">
        <v>2178000</v>
      </c>
      <c r="H17" s="291"/>
      <c r="I17" s="293"/>
    </row>
    <row r="18" spans="1:9" s="192" customFormat="1" ht="31.5">
      <c r="A18" s="296" t="s">
        <v>437</v>
      </c>
      <c r="B18" s="289" t="s">
        <v>438</v>
      </c>
      <c r="C18" s="290">
        <v>19850760.699999999</v>
      </c>
      <c r="D18" s="291"/>
      <c r="E18" s="291"/>
      <c r="F18" s="295">
        <v>0.94430000000000003</v>
      </c>
      <c r="G18" s="290">
        <v>18910926.440000001</v>
      </c>
      <c r="H18" s="291"/>
      <c r="I18" s="293"/>
    </row>
    <row r="19" spans="1:9" s="192" customFormat="1" ht="31.5">
      <c r="A19" s="296" t="s">
        <v>439</v>
      </c>
      <c r="B19" s="289" t="s">
        <v>440</v>
      </c>
      <c r="C19" s="290">
        <v>9981138.8100000005</v>
      </c>
      <c r="D19" s="291"/>
      <c r="E19" s="291"/>
      <c r="F19" s="295">
        <v>0.77890000000000004</v>
      </c>
      <c r="G19" s="290">
        <v>8110943.0700000003</v>
      </c>
      <c r="H19" s="291"/>
      <c r="I19" s="293"/>
    </row>
    <row r="20" spans="1:9" s="192" customFormat="1" ht="47.25">
      <c r="A20" s="296" t="s">
        <v>441</v>
      </c>
      <c r="B20" s="297" t="s">
        <v>442</v>
      </c>
      <c r="C20" s="298">
        <v>11638105.99</v>
      </c>
      <c r="D20" s="291"/>
      <c r="E20" s="291"/>
      <c r="F20" s="295">
        <v>0.90690000000000004</v>
      </c>
      <c r="G20" s="290">
        <v>10717124.470000001</v>
      </c>
      <c r="H20" s="291"/>
      <c r="I20" s="293"/>
    </row>
    <row r="21" spans="1:9" s="192" customFormat="1" ht="32.25" thickBot="1">
      <c r="A21" s="299" t="s">
        <v>443</v>
      </c>
      <c r="B21" s="300" t="s">
        <v>444</v>
      </c>
      <c r="C21" s="301">
        <v>111846972.69999999</v>
      </c>
      <c r="D21" s="302"/>
      <c r="E21" s="302"/>
      <c r="F21" s="303"/>
      <c r="G21" s="304">
        <v>31658145.699999999</v>
      </c>
      <c r="H21" s="302"/>
      <c r="I21" s="305"/>
    </row>
    <row r="22" spans="1:9" s="192" customFormat="1" ht="16.5" thickBot="1">
      <c r="A22" s="306" t="s">
        <v>445</v>
      </c>
      <c r="B22" s="307"/>
      <c r="C22" s="308">
        <f>SUM(C10:C21)</f>
        <v>234657135.86000001</v>
      </c>
      <c r="D22" s="309"/>
      <c r="E22" s="309"/>
      <c r="F22" s="310"/>
      <c r="G22" s="308">
        <f>SUM(G10:G21)</f>
        <v>126406153.60000001</v>
      </c>
      <c r="H22" s="309"/>
      <c r="I22" s="311"/>
    </row>
    <row r="23" spans="1:9" ht="31.5" customHeight="1">
      <c r="A23" s="312" t="s">
        <v>284</v>
      </c>
      <c r="B23" s="312"/>
      <c r="C23" s="312"/>
      <c r="D23" s="312"/>
      <c r="E23" s="312"/>
    </row>
    <row r="24" spans="1:9">
      <c r="A24" s="313"/>
      <c r="B24" s="313"/>
      <c r="C24" s="313"/>
      <c r="D24" s="313"/>
      <c r="E24" s="313"/>
    </row>
    <row r="25" spans="1:9" ht="14.25" customHeight="1">
      <c r="A25" s="313"/>
      <c r="B25" s="313"/>
      <c r="C25" s="313"/>
      <c r="D25" s="313"/>
      <c r="E25" s="313"/>
    </row>
    <row r="26" spans="1:9">
      <c r="A26" s="313"/>
      <c r="B26" s="313"/>
      <c r="C26" s="313"/>
      <c r="D26" s="313"/>
      <c r="E26" s="313"/>
    </row>
    <row r="27" spans="1:9" ht="15.75">
      <c r="A27" s="314" t="s">
        <v>409</v>
      </c>
      <c r="B27" s="315"/>
      <c r="G27" s="316" t="s">
        <v>287</v>
      </c>
      <c r="H27" s="316"/>
      <c r="I27" s="316"/>
    </row>
    <row r="28" spans="1:9" s="320" customFormat="1" ht="15.75">
      <c r="A28" s="317" t="s">
        <v>286</v>
      </c>
      <c r="B28" s="318"/>
      <c r="C28" s="319"/>
      <c r="F28" s="321"/>
      <c r="G28" s="322" t="s">
        <v>446</v>
      </c>
      <c r="H28" s="322"/>
      <c r="I28" s="322"/>
    </row>
  </sheetData>
  <sheetProtection password="CCC5" sheet="1" objects="1" scenarios="1"/>
  <protectedRanges>
    <protectedRange sqref="A11:A20" name="Range1_4_1"/>
  </protectedRanges>
  <mergeCells count="13">
    <mergeCell ref="A23:E23"/>
    <mergeCell ref="G27:I27"/>
    <mergeCell ref="G28:I28"/>
    <mergeCell ref="A3:I3"/>
    <mergeCell ref="A4:I4"/>
    <mergeCell ref="A8:A9"/>
    <mergeCell ref="B8:B9"/>
    <mergeCell ref="C8:C9"/>
    <mergeCell ref="D8:D9"/>
    <mergeCell ref="E8:E9"/>
    <mergeCell ref="F8:G8"/>
    <mergeCell ref="H8:H9"/>
    <mergeCell ref="I8:I9"/>
  </mergeCells>
  <printOptions horizontalCentered="1"/>
  <pageMargins left="0.45" right="0.45" top="0.5" bottom="0.5" header="0.3" footer="0.3"/>
  <pageSetup paperSize="10000"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dimension ref="A1:I57"/>
  <sheetViews>
    <sheetView topLeftCell="A46" zoomScale="130" zoomScaleNormal="130" workbookViewId="0">
      <selection activeCell="E49" sqref="E49"/>
    </sheetView>
  </sheetViews>
  <sheetFormatPr defaultColWidth="10.28515625" defaultRowHeight="15.75"/>
  <cols>
    <col min="1" max="1" width="3.28515625" style="248" customWidth="1"/>
    <col min="2" max="2" width="2.85546875" style="248" customWidth="1"/>
    <col min="3" max="3" width="47.7109375" style="248" bestFit="1" customWidth="1"/>
    <col min="4" max="4" width="3" style="248" customWidth="1"/>
    <col min="5" max="5" width="26.85546875" style="249" bestFit="1" customWidth="1"/>
    <col min="6" max="6" width="2.85546875" style="249" customWidth="1"/>
    <col min="7" max="7" width="10.28515625" style="248"/>
    <col min="8" max="8" width="28.28515625" style="258" customWidth="1"/>
    <col min="9" max="10" width="28.28515625" style="248" customWidth="1"/>
    <col min="11" max="16384" width="10.28515625" style="248"/>
  </cols>
  <sheetData>
    <row r="1" spans="1:5">
      <c r="A1" s="248" t="s">
        <v>368</v>
      </c>
    </row>
    <row r="2" spans="1:5">
      <c r="A2" s="250" t="s">
        <v>290</v>
      </c>
    </row>
    <row r="3" spans="1:5">
      <c r="A3" s="250"/>
    </row>
    <row r="4" spans="1:5" ht="17.25" customHeight="1">
      <c r="A4" s="251" t="s">
        <v>369</v>
      </c>
      <c r="B4" s="251"/>
      <c r="C4" s="251"/>
      <c r="D4" s="251"/>
      <c r="E4" s="251"/>
    </row>
    <row r="5" spans="1:5">
      <c r="A5" s="251" t="s">
        <v>370</v>
      </c>
      <c r="B5" s="251"/>
      <c r="C5" s="251"/>
      <c r="D5" s="251"/>
      <c r="E5" s="251"/>
    </row>
    <row r="6" spans="1:5">
      <c r="A6" s="251" t="s">
        <v>371</v>
      </c>
      <c r="B6" s="251"/>
      <c r="C6" s="251"/>
      <c r="D6" s="251"/>
      <c r="E6" s="251"/>
    </row>
    <row r="7" spans="1:5">
      <c r="A7" s="251" t="s">
        <v>372</v>
      </c>
      <c r="B7" s="251"/>
      <c r="C7" s="251"/>
      <c r="D7" s="251"/>
      <c r="E7" s="251"/>
    </row>
    <row r="8" spans="1:5" ht="6.75" customHeight="1">
      <c r="D8" s="252"/>
    </row>
    <row r="9" spans="1:5">
      <c r="A9" s="253" t="s">
        <v>373</v>
      </c>
    </row>
    <row r="10" spans="1:5">
      <c r="B10" s="254" t="s">
        <v>374</v>
      </c>
    </row>
    <row r="11" spans="1:5">
      <c r="C11" s="248" t="s">
        <v>375</v>
      </c>
      <c r="E11" s="255">
        <f>14802968.63+10071265.91+7755844.65</f>
        <v>32630079.189999998</v>
      </c>
    </row>
    <row r="12" spans="1:5">
      <c r="C12" s="248" t="s">
        <v>376</v>
      </c>
      <c r="E12" s="249">
        <f>287766701+287766701+287766701</f>
        <v>863300103</v>
      </c>
    </row>
    <row r="13" spans="1:5">
      <c r="C13" s="248" t="s">
        <v>377</v>
      </c>
      <c r="E13" s="249">
        <f>35962284.08+27330525.13+39459838.37</f>
        <v>102752647.57999998</v>
      </c>
    </row>
    <row r="14" spans="1:5">
      <c r="C14" s="248" t="s">
        <v>378</v>
      </c>
      <c r="E14" s="249">
        <f>371132.96+381069.24+444362.33</f>
        <v>1196564.53</v>
      </c>
    </row>
    <row r="15" spans="1:5">
      <c r="C15" s="248" t="s">
        <v>379</v>
      </c>
      <c r="E15" s="256">
        <f>12659445.13+6236315.15+12321286.97</f>
        <v>31217047.25</v>
      </c>
    </row>
    <row r="16" spans="1:5">
      <c r="C16" s="253" t="s">
        <v>380</v>
      </c>
      <c r="E16" s="257">
        <f>SUM(E11:E15)</f>
        <v>1031096441.55</v>
      </c>
    </row>
    <row r="17" spans="1:9">
      <c r="B17" s="254" t="s">
        <v>381</v>
      </c>
    </row>
    <row r="18" spans="1:9">
      <c r="C18" s="248" t="s">
        <v>382</v>
      </c>
      <c r="E18" s="249">
        <f>96994529.54+58739270.96+106915948.99</f>
        <v>262649749.49000001</v>
      </c>
    </row>
    <row r="19" spans="1:9">
      <c r="C19" s="248" t="s">
        <v>383</v>
      </c>
      <c r="E19" s="249">
        <f>44632298.92+41512760.33+40846705.88</f>
        <v>126991765.13</v>
      </c>
    </row>
    <row r="20" spans="1:9">
      <c r="C20" s="248" t="s">
        <v>384</v>
      </c>
      <c r="E20" s="249">
        <f>88515518.42+88272693.84+79786910.36</f>
        <v>256575122.62</v>
      </c>
    </row>
    <row r="21" spans="1:9">
      <c r="C21" s="248" t="s">
        <v>385</v>
      </c>
      <c r="E21" s="249">
        <f>10105078.15+4793171.72+3779020.62</f>
        <v>18677270.490000002</v>
      </c>
    </row>
    <row r="22" spans="1:9">
      <c r="C22" s="248" t="s">
        <v>386</v>
      </c>
      <c r="E22" s="249">
        <f>6878897.31+7180607.56+4662387.25</f>
        <v>18721892.119999997</v>
      </c>
    </row>
    <row r="23" spans="1:9">
      <c r="C23" s="253" t="s">
        <v>387</v>
      </c>
      <c r="E23" s="257">
        <f>SUM(E18:E22)</f>
        <v>683615799.85000002</v>
      </c>
    </row>
    <row r="24" spans="1:9">
      <c r="B24" s="253" t="s">
        <v>388</v>
      </c>
      <c r="E24" s="259">
        <f>E16-E23</f>
        <v>347480641.69999993</v>
      </c>
      <c r="F24" s="260"/>
      <c r="I24" s="261"/>
    </row>
    <row r="25" spans="1:9">
      <c r="A25" s="253" t="s">
        <v>389</v>
      </c>
    </row>
    <row r="26" spans="1:9">
      <c r="B26" s="254" t="s">
        <v>374</v>
      </c>
    </row>
    <row r="27" spans="1:9">
      <c r="C27" s="248" t="s">
        <v>390</v>
      </c>
    </row>
    <row r="28" spans="1:9" ht="31.5">
      <c r="C28" s="262" t="s">
        <v>391</v>
      </c>
    </row>
    <row r="29" spans="1:9">
      <c r="C29" s="262" t="s">
        <v>392</v>
      </c>
    </row>
    <row r="30" spans="1:9">
      <c r="C30" s="248" t="s">
        <v>393</v>
      </c>
      <c r="E30" s="249">
        <f>428950+375950+3799200</f>
        <v>4604100</v>
      </c>
    </row>
    <row r="31" spans="1:9">
      <c r="C31" s="253" t="s">
        <v>380</v>
      </c>
      <c r="E31" s="257">
        <f>SUM(E27:E30)</f>
        <v>4604100</v>
      </c>
    </row>
    <row r="32" spans="1:9">
      <c r="B32" s="254" t="s">
        <v>381</v>
      </c>
    </row>
    <row r="33" spans="1:5">
      <c r="C33" s="248" t="s">
        <v>394</v>
      </c>
    </row>
    <row r="34" spans="1:5" ht="31.5">
      <c r="C34" s="262" t="s">
        <v>395</v>
      </c>
      <c r="E34" s="249">
        <f>20475512.97+72756074.4+36115306.91</f>
        <v>129346894.28</v>
      </c>
    </row>
    <row r="35" spans="1:5">
      <c r="C35" s="248" t="s">
        <v>396</v>
      </c>
    </row>
    <row r="36" spans="1:5">
      <c r="C36" s="248" t="s">
        <v>397</v>
      </c>
      <c r="E36" s="249">
        <f>5640000</f>
        <v>5640000</v>
      </c>
    </row>
    <row r="37" spans="1:5">
      <c r="C37" s="253" t="s">
        <v>387</v>
      </c>
      <c r="E37" s="257">
        <f>SUM(E33:E36)</f>
        <v>134986894.28</v>
      </c>
    </row>
    <row r="38" spans="1:5">
      <c r="B38" s="253" t="s">
        <v>398</v>
      </c>
      <c r="E38" s="259">
        <f>E31-E37</f>
        <v>-130382794.28</v>
      </c>
    </row>
    <row r="39" spans="1:5">
      <c r="A39" s="253" t="s">
        <v>399</v>
      </c>
    </row>
    <row r="40" spans="1:5">
      <c r="B40" s="254" t="s">
        <v>374</v>
      </c>
    </row>
    <row r="41" spans="1:5">
      <c r="C41" s="248" t="s">
        <v>400</v>
      </c>
      <c r="E41" s="249">
        <f>57295872.64+1399218.9+16877739.39</f>
        <v>75572830.930000007</v>
      </c>
    </row>
    <row r="42" spans="1:5">
      <c r="C42" s="253" t="s">
        <v>380</v>
      </c>
      <c r="E42" s="257">
        <f>E41</f>
        <v>75572830.930000007</v>
      </c>
    </row>
    <row r="43" spans="1:5">
      <c r="B43" s="254" t="s">
        <v>381</v>
      </c>
    </row>
    <row r="44" spans="1:5">
      <c r="C44" s="248" t="s">
        <v>401</v>
      </c>
    </row>
    <row r="45" spans="1:5">
      <c r="C45" s="248" t="s">
        <v>402</v>
      </c>
      <c r="E45" s="249">
        <f>27353437.9+16050918.67+20967980.91</f>
        <v>64372337.480000004</v>
      </c>
    </row>
    <row r="46" spans="1:5">
      <c r="C46" s="253" t="s">
        <v>387</v>
      </c>
      <c r="E46" s="257">
        <f>E44+E45</f>
        <v>64372337.480000004</v>
      </c>
    </row>
    <row r="47" spans="1:5">
      <c r="B47" s="253" t="s">
        <v>403</v>
      </c>
      <c r="E47" s="263">
        <f>E42-E46</f>
        <v>11200493.450000003</v>
      </c>
    </row>
    <row r="48" spans="1:5">
      <c r="A48" s="253" t="s">
        <v>404</v>
      </c>
    </row>
    <row r="49" spans="1:8">
      <c r="C49" s="253" t="s">
        <v>405</v>
      </c>
      <c r="E49" s="260">
        <f>E24+E38+E47</f>
        <v>228298340.86999995</v>
      </c>
    </row>
    <row r="50" spans="1:8">
      <c r="A50" s="253" t="s">
        <v>406</v>
      </c>
      <c r="E50" s="264">
        <v>1625214035.9199998</v>
      </c>
      <c r="H50" s="264"/>
    </row>
    <row r="51" spans="1:8" ht="16.5" thickBot="1">
      <c r="A51" s="253" t="s">
        <v>407</v>
      </c>
      <c r="E51" s="265">
        <f>E49+E50</f>
        <v>1853512376.7899997</v>
      </c>
    </row>
    <row r="52" spans="1:8" ht="2.4500000000000002" customHeight="1" thickTop="1">
      <c r="A52" s="253"/>
      <c r="E52" s="266"/>
    </row>
    <row r="53" spans="1:8">
      <c r="D53" s="249" t="s">
        <v>408</v>
      </c>
    </row>
    <row r="54" spans="1:8" ht="11.25" customHeight="1">
      <c r="D54" s="249"/>
    </row>
    <row r="55" spans="1:8" ht="13.5" customHeight="1">
      <c r="D55" s="249"/>
    </row>
    <row r="56" spans="1:8">
      <c r="D56" s="260" t="s">
        <v>409</v>
      </c>
      <c r="E56" s="260"/>
    </row>
    <row r="57" spans="1:8">
      <c r="D57" s="260" t="s">
        <v>286</v>
      </c>
      <c r="E57" s="260"/>
    </row>
  </sheetData>
  <sheetProtection password="CCC5" sheet="1" objects="1" scenarios="1"/>
  <mergeCells count="4">
    <mergeCell ref="A4:E4"/>
    <mergeCell ref="A5:E5"/>
    <mergeCell ref="A6:E6"/>
    <mergeCell ref="A7:E7"/>
  </mergeCells>
  <printOptions horizontalCentered="1"/>
  <pageMargins left="0.56000000000000005" right="0.196850393700787" top="0.74803149606299202" bottom="0.74803149606299202" header="0.31496062992126" footer="0.31496062992126"/>
  <pageSetup paperSize="10000" scale="95" orientation="portrait" r:id="rId1"/>
</worksheet>
</file>

<file path=xl/worksheets/sheet4.xml><?xml version="1.0" encoding="utf-8"?>
<worksheet xmlns="http://schemas.openxmlformats.org/spreadsheetml/2006/main" xmlns:r="http://schemas.openxmlformats.org/officeDocument/2006/relationships">
  <dimension ref="A1:K54"/>
  <sheetViews>
    <sheetView zoomScale="145" zoomScaleNormal="145" workbookViewId="0">
      <selection activeCell="I11" sqref="I11"/>
    </sheetView>
  </sheetViews>
  <sheetFormatPr defaultRowHeight="15.75"/>
  <cols>
    <col min="1" max="8" width="9.140625" style="1"/>
    <col min="9" max="9" width="19.28515625" style="1" customWidth="1"/>
    <col min="10" max="16384" width="9.140625" style="1"/>
  </cols>
  <sheetData>
    <row r="1" spans="1:11">
      <c r="A1" s="1" t="s">
        <v>348</v>
      </c>
    </row>
    <row r="2" spans="1:11">
      <c r="A2" s="1" t="s">
        <v>349</v>
      </c>
    </row>
    <row r="5" spans="1:11">
      <c r="A5" s="234" t="s">
        <v>350</v>
      </c>
      <c r="B5" s="234"/>
      <c r="C5" s="234"/>
      <c r="D5" s="234"/>
      <c r="E5" s="234"/>
      <c r="F5" s="234"/>
      <c r="G5" s="234"/>
      <c r="H5" s="234"/>
      <c r="I5" s="234"/>
      <c r="J5" s="235"/>
      <c r="K5" s="235"/>
    </row>
    <row r="6" spans="1:11">
      <c r="A6" s="234" t="s">
        <v>351</v>
      </c>
      <c r="B6" s="234"/>
      <c r="C6" s="234"/>
      <c r="D6" s="234"/>
      <c r="E6" s="234"/>
      <c r="F6" s="234"/>
      <c r="G6" s="234"/>
      <c r="H6" s="234"/>
      <c r="I6" s="234"/>
      <c r="J6" s="235"/>
      <c r="K6" s="235"/>
    </row>
    <row r="9" spans="1:11">
      <c r="A9" s="1" t="s">
        <v>352</v>
      </c>
      <c r="D9" s="236" t="s">
        <v>22</v>
      </c>
    </row>
    <row r="11" spans="1:11">
      <c r="A11" s="1" t="s">
        <v>353</v>
      </c>
      <c r="I11" s="237">
        <v>184000000</v>
      </c>
    </row>
    <row r="13" spans="1:11">
      <c r="A13" s="1" t="s">
        <v>354</v>
      </c>
      <c r="B13" s="1" t="s">
        <v>355</v>
      </c>
    </row>
    <row r="16" spans="1:11">
      <c r="B16" s="1" t="s">
        <v>356</v>
      </c>
      <c r="I16" s="156"/>
    </row>
    <row r="17" spans="2:9">
      <c r="B17" s="238"/>
      <c r="C17" s="238"/>
      <c r="D17" s="238"/>
      <c r="E17" s="238"/>
      <c r="F17" s="238"/>
      <c r="I17" s="239" t="s">
        <v>357</v>
      </c>
    </row>
    <row r="18" spans="2:9">
      <c r="B18" s="3"/>
      <c r="C18" s="3"/>
      <c r="D18" s="3"/>
      <c r="E18" s="3"/>
      <c r="F18" s="3"/>
      <c r="I18" s="3"/>
    </row>
    <row r="19" spans="2:9">
      <c r="B19" s="3"/>
      <c r="C19" s="3"/>
      <c r="D19" s="3"/>
      <c r="E19" s="3"/>
      <c r="F19" s="3"/>
      <c r="I19" s="3"/>
    </row>
    <row r="21" spans="2:9">
      <c r="B21" s="1" t="s">
        <v>358</v>
      </c>
    </row>
    <row r="22" spans="2:9">
      <c r="B22" s="238"/>
      <c r="C22" s="238"/>
      <c r="D22" s="238"/>
      <c r="E22" s="238"/>
      <c r="F22" s="238"/>
      <c r="I22" s="240">
        <v>70239323.180000007</v>
      </c>
    </row>
    <row r="23" spans="2:9">
      <c r="B23" s="3"/>
      <c r="C23" s="3"/>
      <c r="D23" s="3"/>
      <c r="E23" s="3"/>
      <c r="F23" s="3"/>
      <c r="I23" s="3"/>
    </row>
    <row r="24" spans="2:9">
      <c r="B24" s="3"/>
      <c r="C24" s="3"/>
      <c r="D24" s="3"/>
      <c r="E24" s="3"/>
      <c r="F24" s="3"/>
      <c r="I24" s="3"/>
    </row>
    <row r="26" spans="2:9">
      <c r="B26" s="1" t="s">
        <v>359</v>
      </c>
    </row>
    <row r="27" spans="2:9">
      <c r="B27" s="238"/>
      <c r="C27" s="238"/>
      <c r="D27" s="238"/>
      <c r="E27" s="238"/>
      <c r="F27" s="238"/>
      <c r="I27" s="239">
        <v>7487905.1299999999</v>
      </c>
    </row>
    <row r="28" spans="2:9">
      <c r="B28" s="3"/>
      <c r="C28" s="3"/>
      <c r="D28" s="3"/>
      <c r="E28" s="3"/>
      <c r="F28" s="3"/>
      <c r="I28" s="3"/>
    </row>
    <row r="29" spans="2:9">
      <c r="B29" s="3"/>
      <c r="C29" s="3"/>
      <c r="D29" s="3"/>
      <c r="E29" s="3"/>
      <c r="F29" s="3"/>
      <c r="I29" s="3"/>
    </row>
    <row r="30" spans="2:9">
      <c r="B30" s="78"/>
      <c r="C30" s="78"/>
      <c r="D30" s="78"/>
      <c r="E30" s="78"/>
      <c r="F30" s="78"/>
      <c r="G30" s="78"/>
      <c r="H30" s="78"/>
      <c r="I30" s="78"/>
    </row>
    <row r="31" spans="2:9">
      <c r="B31" s="1" t="s">
        <v>360</v>
      </c>
    </row>
    <row r="32" spans="2:9">
      <c r="B32" s="238"/>
      <c r="C32" s="238"/>
      <c r="D32" s="238"/>
      <c r="E32" s="238"/>
      <c r="F32" s="238"/>
      <c r="I32" s="239" t="s">
        <v>357</v>
      </c>
    </row>
    <row r="33" spans="1:9">
      <c r="B33" s="3"/>
      <c r="C33" s="3"/>
      <c r="D33" s="3"/>
      <c r="E33" s="3"/>
      <c r="F33" s="3"/>
      <c r="I33" s="3"/>
    </row>
    <row r="34" spans="1:9">
      <c r="B34" s="3"/>
      <c r="C34" s="3"/>
      <c r="D34" s="3"/>
      <c r="E34" s="3"/>
      <c r="F34" s="3"/>
      <c r="I34" s="3"/>
    </row>
    <row r="36" spans="1:9">
      <c r="A36" s="1" t="s">
        <v>361</v>
      </c>
      <c r="I36" s="241">
        <f>SUM(I22,I17,I27,I32)</f>
        <v>77727228.310000002</v>
      </c>
    </row>
    <row r="37" spans="1:9" ht="16.5" thickBot="1">
      <c r="A37" s="1" t="s">
        <v>362</v>
      </c>
      <c r="I37" s="242">
        <f>I11-I36</f>
        <v>106272771.69</v>
      </c>
    </row>
    <row r="38" spans="1:9" ht="16.5" thickTop="1">
      <c r="I38" s="243"/>
    </row>
    <row r="40" spans="1:9">
      <c r="F40" s="1" t="s">
        <v>363</v>
      </c>
    </row>
    <row r="41" spans="1:9">
      <c r="F41" s="1" t="s">
        <v>364</v>
      </c>
    </row>
    <row r="42" spans="1:9">
      <c r="F42" s="1" t="s">
        <v>365</v>
      </c>
    </row>
    <row r="43" spans="1:9">
      <c r="F43" s="1" t="s">
        <v>366</v>
      </c>
    </row>
    <row r="47" spans="1:9">
      <c r="F47" s="244" t="s">
        <v>285</v>
      </c>
      <c r="G47" s="244"/>
      <c r="H47" s="244"/>
    </row>
    <row r="48" spans="1:9">
      <c r="F48" s="245" t="s">
        <v>286</v>
      </c>
      <c r="G48" s="245"/>
      <c r="H48" s="245"/>
    </row>
    <row r="49" spans="6:7">
      <c r="G49" s="246"/>
    </row>
    <row r="53" spans="6:7">
      <c r="F53" s="247" t="s">
        <v>287</v>
      </c>
    </row>
    <row r="54" spans="6:7">
      <c r="F54" s="246" t="s">
        <v>367</v>
      </c>
    </row>
  </sheetData>
  <sheetProtection password="CCC5" sheet="1" objects="1" scenarios="1"/>
  <mergeCells count="4">
    <mergeCell ref="A5:I5"/>
    <mergeCell ref="A6:I6"/>
    <mergeCell ref="F47:H47"/>
    <mergeCell ref="F48:H48"/>
  </mergeCells>
  <pageMargins left="0.7" right="0.7" top="0.75" bottom="0.75" header="0.3" footer="0.3"/>
  <pageSetup paperSize="10000" scale="98" orientation="portrait" verticalDpi="300" r:id="rId1"/>
  <legacyDrawing r:id="rId2"/>
</worksheet>
</file>

<file path=xl/worksheets/sheet5.xml><?xml version="1.0" encoding="utf-8"?>
<worksheet xmlns="http://schemas.openxmlformats.org/spreadsheetml/2006/main" xmlns:r="http://schemas.openxmlformats.org/officeDocument/2006/relationships">
  <dimension ref="A1:H67"/>
  <sheetViews>
    <sheetView topLeftCell="A44" zoomScaleNormal="100" workbookViewId="0">
      <selection activeCell="G48" sqref="G48"/>
    </sheetView>
  </sheetViews>
  <sheetFormatPr defaultRowHeight="15.75"/>
  <cols>
    <col min="1" max="1" width="42.140625" style="194" customWidth="1"/>
    <col min="2" max="2" width="19.42578125" style="192" customWidth="1"/>
    <col min="3" max="3" width="21.28515625" style="192" customWidth="1"/>
    <col min="4" max="5" width="12.42578125" style="192" customWidth="1"/>
    <col min="6" max="6" width="15.42578125" style="192" customWidth="1"/>
    <col min="7" max="7" width="22" style="192" customWidth="1"/>
    <col min="8" max="8" width="28.7109375" style="193" customWidth="1"/>
    <col min="9" max="16384" width="9.140625" style="193"/>
  </cols>
  <sheetData>
    <row r="1" spans="1:7">
      <c r="A1" s="192" t="s">
        <v>289</v>
      </c>
    </row>
    <row r="2" spans="1:7">
      <c r="A2" s="194" t="s">
        <v>290</v>
      </c>
    </row>
    <row r="3" spans="1:7" ht="6.75" customHeight="1"/>
    <row r="4" spans="1:7" ht="21">
      <c r="A4" s="195" t="s">
        <v>291</v>
      </c>
      <c r="B4" s="195"/>
      <c r="C4" s="195"/>
      <c r="D4" s="195"/>
      <c r="E4" s="195"/>
      <c r="F4" s="195"/>
      <c r="G4" s="195"/>
    </row>
    <row r="5" spans="1:7" ht="21">
      <c r="A5" s="196" t="s">
        <v>292</v>
      </c>
      <c r="B5" s="196"/>
      <c r="C5" s="196"/>
      <c r="D5" s="196"/>
      <c r="E5" s="196"/>
      <c r="F5" s="196"/>
      <c r="G5" s="196"/>
    </row>
    <row r="6" spans="1:7" ht="21">
      <c r="A6" s="196" t="s">
        <v>293</v>
      </c>
      <c r="B6" s="196"/>
      <c r="C6" s="196"/>
      <c r="D6" s="196"/>
      <c r="E6" s="196"/>
      <c r="F6" s="196"/>
      <c r="G6" s="196"/>
    </row>
    <row r="7" spans="1:7" ht="18.75">
      <c r="A7" s="197"/>
      <c r="B7" s="197"/>
      <c r="C7" s="197"/>
      <c r="D7" s="197"/>
      <c r="E7" s="197"/>
      <c r="F7" s="197"/>
      <c r="G7" s="197"/>
    </row>
    <row r="8" spans="1:7" ht="15" customHeight="1">
      <c r="A8" s="198"/>
      <c r="B8" s="198"/>
      <c r="C8" s="198"/>
      <c r="D8" s="198"/>
      <c r="E8" s="198"/>
      <c r="F8" s="198"/>
      <c r="G8" s="198"/>
    </row>
    <row r="9" spans="1:7" s="203" customFormat="1" ht="15" customHeight="1">
      <c r="A9" s="199"/>
      <c r="B9" s="200" t="s">
        <v>294</v>
      </c>
      <c r="C9" s="201"/>
      <c r="D9" s="202"/>
      <c r="E9" s="199"/>
      <c r="F9" s="199"/>
      <c r="G9" s="199"/>
    </row>
    <row r="10" spans="1:7" s="203" customFormat="1" ht="46.5" customHeight="1">
      <c r="A10" s="204" t="s">
        <v>295</v>
      </c>
      <c r="B10" s="205" t="s">
        <v>296</v>
      </c>
      <c r="C10" s="205" t="s">
        <v>297</v>
      </c>
      <c r="D10" s="206" t="s">
        <v>298</v>
      </c>
      <c r="E10" s="199" t="s">
        <v>299</v>
      </c>
      <c r="F10" s="199" t="s">
        <v>300</v>
      </c>
      <c r="G10" s="199" t="s">
        <v>301</v>
      </c>
    </row>
    <row r="11" spans="1:7" s="203" customFormat="1" ht="16.5" customHeight="1">
      <c r="A11" s="204"/>
      <c r="B11" s="207">
        <v>0.3</v>
      </c>
      <c r="C11" s="207">
        <v>0.7</v>
      </c>
      <c r="D11" s="199"/>
      <c r="E11" s="199"/>
      <c r="F11" s="199"/>
      <c r="G11" s="199"/>
    </row>
    <row r="12" spans="1:7" s="203" customFormat="1" ht="15" customHeight="1">
      <c r="A12" s="199"/>
      <c r="C12" s="199"/>
      <c r="D12" s="199"/>
      <c r="E12" s="199"/>
      <c r="F12" s="199"/>
      <c r="G12" s="199"/>
    </row>
    <row r="13" spans="1:7" ht="18.75">
      <c r="A13" s="208" t="s">
        <v>302</v>
      </c>
      <c r="B13" s="209"/>
      <c r="C13" s="209"/>
      <c r="D13" s="209"/>
      <c r="E13" s="209"/>
      <c r="F13" s="209"/>
      <c r="G13" s="209"/>
    </row>
    <row r="14" spans="1:7" ht="21.75" customHeight="1">
      <c r="A14" s="210" t="s">
        <v>303</v>
      </c>
      <c r="B14" s="211">
        <v>62021619</v>
      </c>
      <c r="C14" s="211">
        <v>144717111</v>
      </c>
      <c r="D14" s="211"/>
      <c r="E14" s="211"/>
      <c r="F14" s="211"/>
      <c r="G14" s="211">
        <f>SUM(B14:F14)</f>
        <v>206738730</v>
      </c>
    </row>
    <row r="15" spans="1:7" ht="21" customHeight="1">
      <c r="A15" s="210" t="s">
        <v>304</v>
      </c>
      <c r="B15" s="211"/>
      <c r="C15" s="212">
        <f>8319413.5+1677617.02</f>
        <v>9997030.5199999996</v>
      </c>
      <c r="D15" s="211"/>
      <c r="E15" s="211"/>
      <c r="F15" s="211"/>
      <c r="G15" s="212">
        <f>SUM(B15:F15)</f>
        <v>9997030.5199999996</v>
      </c>
    </row>
    <row r="16" spans="1:7" ht="39" customHeight="1">
      <c r="A16" s="210" t="s">
        <v>305</v>
      </c>
      <c r="B16" s="211"/>
      <c r="C16" s="213">
        <v>152809784.28999999</v>
      </c>
      <c r="D16" s="211"/>
      <c r="E16" s="211"/>
      <c r="F16" s="211"/>
      <c r="G16" s="211">
        <f>SUM(B16:F16)</f>
        <v>152809784.28999999</v>
      </c>
    </row>
    <row r="17" spans="1:8" ht="23.25" customHeight="1">
      <c r="A17" s="214" t="s">
        <v>306</v>
      </c>
      <c r="B17" s="211"/>
      <c r="C17" s="211">
        <v>0</v>
      </c>
      <c r="D17" s="211"/>
      <c r="E17" s="211"/>
      <c r="F17" s="211">
        <f>30563.15+31146.96</f>
        <v>61710.11</v>
      </c>
      <c r="G17" s="211">
        <f t="shared" ref="G17:G19" si="0">SUM(B17:F17)</f>
        <v>61710.11</v>
      </c>
    </row>
    <row r="18" spans="1:8" ht="21" customHeight="1">
      <c r="A18" s="210" t="s">
        <v>307</v>
      </c>
      <c r="B18" s="211"/>
      <c r="C18" s="211">
        <v>0</v>
      </c>
      <c r="D18" s="211"/>
      <c r="E18" s="211"/>
      <c r="F18" s="211">
        <v>0</v>
      </c>
      <c r="G18" s="211">
        <f t="shared" si="0"/>
        <v>0</v>
      </c>
    </row>
    <row r="19" spans="1:8" ht="20.25" hidden="1" customHeight="1">
      <c r="A19" s="214" t="s">
        <v>308</v>
      </c>
      <c r="B19" s="211"/>
      <c r="C19" s="211"/>
      <c r="D19" s="211"/>
      <c r="E19" s="211"/>
      <c r="F19" s="215"/>
      <c r="G19" s="211">
        <f t="shared" si="0"/>
        <v>0</v>
      </c>
    </row>
    <row r="20" spans="1:8" ht="24.75" customHeight="1">
      <c r="A20" s="208" t="s">
        <v>309</v>
      </c>
      <c r="B20" s="209">
        <f>SUM(B14:B19)</f>
        <v>62021619</v>
      </c>
      <c r="C20" s="209">
        <f t="shared" ref="C20:G20" si="1">SUM(C14:C19)</f>
        <v>307523925.81</v>
      </c>
      <c r="D20" s="209">
        <f t="shared" si="1"/>
        <v>0</v>
      </c>
      <c r="E20" s="209">
        <f t="shared" si="1"/>
        <v>0</v>
      </c>
      <c r="F20" s="209">
        <f t="shared" si="1"/>
        <v>61710.11</v>
      </c>
      <c r="G20" s="209">
        <f t="shared" si="1"/>
        <v>369607254.92000002</v>
      </c>
    </row>
    <row r="21" spans="1:8" ht="12" customHeight="1">
      <c r="A21" s="210"/>
      <c r="B21" s="211"/>
      <c r="C21" s="211"/>
      <c r="D21" s="211"/>
      <c r="E21" s="211"/>
      <c r="F21" s="211"/>
      <c r="G21" s="211"/>
    </row>
    <row r="22" spans="1:8" ht="18.75">
      <c r="A22" s="208" t="s">
        <v>310</v>
      </c>
      <c r="B22" s="209"/>
      <c r="C22" s="209"/>
      <c r="D22" s="209"/>
      <c r="E22" s="209"/>
      <c r="F22" s="209"/>
      <c r="G22" s="209"/>
    </row>
    <row r="23" spans="1:8" s="192" customFormat="1" ht="18.75" customHeight="1">
      <c r="A23" s="210" t="s">
        <v>311</v>
      </c>
      <c r="B23" s="213"/>
      <c r="C23" s="213">
        <v>0</v>
      </c>
      <c r="D23" s="211"/>
      <c r="E23" s="211"/>
      <c r="F23" s="211"/>
      <c r="G23" s="211">
        <f>SUM(B23:F23)</f>
        <v>0</v>
      </c>
    </row>
    <row r="24" spans="1:8" s="192" customFormat="1" ht="18.75">
      <c r="A24" s="210" t="s">
        <v>312</v>
      </c>
      <c r="B24" s="213"/>
      <c r="C24" s="213">
        <v>0</v>
      </c>
      <c r="D24" s="211"/>
      <c r="E24" s="211"/>
      <c r="F24" s="211"/>
      <c r="G24" s="211">
        <f t="shared" ref="G24:G58" si="2">SUM(B24:F24)</f>
        <v>0</v>
      </c>
    </row>
    <row r="25" spans="1:8" s="192" customFormat="1" ht="21.75" customHeight="1">
      <c r="A25" s="210" t="s">
        <v>313</v>
      </c>
      <c r="B25" s="211"/>
      <c r="C25" s="211">
        <v>0</v>
      </c>
      <c r="D25" s="211"/>
      <c r="E25" s="211"/>
      <c r="F25" s="211"/>
      <c r="G25" s="211">
        <f t="shared" si="2"/>
        <v>0</v>
      </c>
    </row>
    <row r="26" spans="1:8" s="192" customFormat="1" ht="21" customHeight="1">
      <c r="A26" s="210" t="s">
        <v>314</v>
      </c>
      <c r="B26" s="211"/>
      <c r="C26" s="211">
        <f>0+332250+51500+5540</f>
        <v>389290</v>
      </c>
      <c r="D26" s="211"/>
      <c r="E26" s="211"/>
      <c r="F26" s="211"/>
      <c r="G26" s="211">
        <f t="shared" si="2"/>
        <v>389290</v>
      </c>
    </row>
    <row r="27" spans="1:8" s="192" customFormat="1" ht="18.75">
      <c r="A27" s="210" t="s">
        <v>315</v>
      </c>
      <c r="B27" s="213"/>
      <c r="C27" s="213">
        <v>0</v>
      </c>
      <c r="D27" s="211"/>
      <c r="E27" s="211"/>
      <c r="F27" s="211"/>
      <c r="G27" s="211">
        <f t="shared" si="2"/>
        <v>0</v>
      </c>
    </row>
    <row r="28" spans="1:8" s="192" customFormat="1" ht="21" customHeight="1">
      <c r="A28" s="210" t="s">
        <v>316</v>
      </c>
      <c r="B28" s="213"/>
      <c r="C28" s="213">
        <v>0</v>
      </c>
      <c r="D28" s="211"/>
      <c r="E28" s="211"/>
      <c r="F28" s="211"/>
      <c r="G28" s="211">
        <f t="shared" si="2"/>
        <v>0</v>
      </c>
    </row>
    <row r="29" spans="1:8" s="192" customFormat="1" ht="58.5" customHeight="1">
      <c r="A29" s="210" t="s">
        <v>317</v>
      </c>
      <c r="B29" s="211"/>
      <c r="C29" s="211">
        <v>0</v>
      </c>
      <c r="D29" s="211"/>
      <c r="E29" s="211"/>
      <c r="F29" s="211"/>
      <c r="G29" s="211">
        <f t="shared" si="2"/>
        <v>0</v>
      </c>
    </row>
    <row r="30" spans="1:8" s="192" customFormat="1" ht="21" customHeight="1">
      <c r="A30" s="210" t="s">
        <v>318</v>
      </c>
      <c r="B30" s="213"/>
      <c r="C30" s="213">
        <v>0</v>
      </c>
      <c r="D30" s="211"/>
      <c r="E30" s="211"/>
      <c r="F30" s="211"/>
      <c r="G30" s="211">
        <f t="shared" si="2"/>
        <v>0</v>
      </c>
    </row>
    <row r="31" spans="1:8" s="192" customFormat="1" ht="20.25" customHeight="1">
      <c r="A31" s="210" t="s">
        <v>319</v>
      </c>
      <c r="B31" s="211"/>
      <c r="C31" s="211">
        <v>0</v>
      </c>
      <c r="D31" s="211"/>
      <c r="E31" s="211"/>
      <c r="F31" s="211"/>
      <c r="G31" s="211">
        <f t="shared" si="2"/>
        <v>0</v>
      </c>
      <c r="H31" s="216"/>
    </row>
    <row r="32" spans="1:8" s="192" customFormat="1" ht="18.75">
      <c r="A32" s="210" t="s">
        <v>320</v>
      </c>
      <c r="B32" s="213"/>
      <c r="C32" s="213">
        <v>0</v>
      </c>
      <c r="D32" s="211"/>
      <c r="E32" s="211"/>
      <c r="F32" s="211"/>
      <c r="G32" s="211">
        <f t="shared" si="2"/>
        <v>0</v>
      </c>
    </row>
    <row r="33" spans="1:7" s="192" customFormat="1" ht="38.25" customHeight="1">
      <c r="A33" s="210" t="s">
        <v>321</v>
      </c>
      <c r="B33" s="211"/>
      <c r="C33" s="211">
        <f>10161671+570911+695719+190620+342316+6136500+13740+649425+6051855.97</f>
        <v>24812757.969999999</v>
      </c>
      <c r="D33" s="211"/>
      <c r="E33" s="211"/>
      <c r="F33" s="211"/>
      <c r="G33" s="211">
        <f t="shared" si="2"/>
        <v>24812757.969999999</v>
      </c>
    </row>
    <row r="34" spans="1:7" s="192" customFormat="1" ht="18.75">
      <c r="A34" s="210" t="s">
        <v>322</v>
      </c>
      <c r="B34" s="211"/>
      <c r="C34" s="211">
        <f>23282</f>
        <v>23282</v>
      </c>
      <c r="D34" s="211"/>
      <c r="E34" s="211"/>
      <c r="F34" s="211"/>
      <c r="G34" s="211">
        <f t="shared" si="2"/>
        <v>23282</v>
      </c>
    </row>
    <row r="35" spans="1:7" s="192" customFormat="1" ht="18.75">
      <c r="A35" s="210" t="s">
        <v>323</v>
      </c>
      <c r="B35" s="211"/>
      <c r="C35" s="211">
        <f>0+40000+50000+22510.9</f>
        <v>112510.9</v>
      </c>
      <c r="D35" s="211"/>
      <c r="E35" s="211"/>
      <c r="F35" s="211"/>
      <c r="G35" s="211">
        <f t="shared" si="2"/>
        <v>112510.9</v>
      </c>
    </row>
    <row r="36" spans="1:7" s="192" customFormat="1" ht="18.75">
      <c r="A36" s="210" t="s">
        <v>324</v>
      </c>
      <c r="B36" s="211"/>
      <c r="C36" s="211">
        <v>0</v>
      </c>
      <c r="D36" s="211"/>
      <c r="E36" s="211"/>
      <c r="F36" s="211"/>
      <c r="G36" s="211">
        <f t="shared" si="2"/>
        <v>0</v>
      </c>
    </row>
    <row r="37" spans="1:7" s="192" customFormat="1" ht="18.75">
      <c r="A37" s="210" t="s">
        <v>325</v>
      </c>
      <c r="B37" s="211"/>
      <c r="C37" s="211">
        <f>0</f>
        <v>0</v>
      </c>
      <c r="D37" s="211"/>
      <c r="E37" s="211"/>
      <c r="F37" s="211"/>
      <c r="G37" s="211">
        <f t="shared" si="2"/>
        <v>0</v>
      </c>
    </row>
    <row r="38" spans="1:7" s="192" customFormat="1" ht="21" customHeight="1">
      <c r="A38" s="210" t="s">
        <v>326</v>
      </c>
      <c r="B38" s="211"/>
      <c r="C38" s="211">
        <f>0+408000+26000+11669</f>
        <v>445669</v>
      </c>
      <c r="D38" s="211"/>
      <c r="E38" s="211"/>
      <c r="F38" s="211"/>
      <c r="G38" s="211">
        <f t="shared" si="2"/>
        <v>445669</v>
      </c>
    </row>
    <row r="39" spans="1:7" s="192" customFormat="1" ht="18.75">
      <c r="A39" s="210" t="s">
        <v>327</v>
      </c>
      <c r="B39" s="211"/>
      <c r="C39" s="211">
        <v>0</v>
      </c>
      <c r="D39" s="211"/>
      <c r="E39" s="211"/>
      <c r="F39" s="211"/>
      <c r="G39" s="211">
        <f t="shared" si="2"/>
        <v>0</v>
      </c>
    </row>
    <row r="40" spans="1:7" s="192" customFormat="1" ht="20.25" customHeight="1">
      <c r="A40" s="210" t="s">
        <v>328</v>
      </c>
      <c r="B40" s="211"/>
      <c r="C40" s="211">
        <v>0</v>
      </c>
      <c r="D40" s="211"/>
      <c r="E40" s="211"/>
      <c r="F40" s="211"/>
      <c r="G40" s="211">
        <f t="shared" si="2"/>
        <v>0</v>
      </c>
    </row>
    <row r="41" spans="1:7" s="192" customFormat="1" ht="18.75">
      <c r="A41" s="210" t="s">
        <v>329</v>
      </c>
      <c r="B41" s="211"/>
      <c r="C41" s="211">
        <v>0</v>
      </c>
      <c r="D41" s="211"/>
      <c r="E41" s="211"/>
      <c r="F41" s="211"/>
      <c r="G41" s="211">
        <f t="shared" si="2"/>
        <v>0</v>
      </c>
    </row>
    <row r="42" spans="1:7" s="192" customFormat="1" ht="18.75">
      <c r="A42" s="210" t="s">
        <v>330</v>
      </c>
      <c r="B42" s="211"/>
      <c r="C42" s="211">
        <v>0</v>
      </c>
      <c r="D42" s="211"/>
      <c r="E42" s="211"/>
      <c r="F42" s="211"/>
      <c r="G42" s="211">
        <f t="shared" si="2"/>
        <v>0</v>
      </c>
    </row>
    <row r="43" spans="1:7" s="192" customFormat="1" ht="18.75">
      <c r="A43" s="210" t="s">
        <v>331</v>
      </c>
      <c r="B43" s="211"/>
      <c r="C43" s="211">
        <f>219036.88+157387.96+144661.39+228462.91+107765.02+117774.9</f>
        <v>975089.06</v>
      </c>
      <c r="D43" s="211"/>
      <c r="E43" s="211"/>
      <c r="F43" s="211"/>
      <c r="G43" s="211">
        <f t="shared" si="2"/>
        <v>975089.06</v>
      </c>
    </row>
    <row r="44" spans="1:7" s="192" customFormat="1" ht="18.75">
      <c r="A44" s="210" t="s">
        <v>332</v>
      </c>
      <c r="B44" s="211"/>
      <c r="C44" s="211">
        <f>2682500</f>
        <v>2682500</v>
      </c>
      <c r="D44" s="211"/>
      <c r="E44" s="211"/>
      <c r="F44" s="211"/>
      <c r="G44" s="211">
        <f t="shared" si="2"/>
        <v>2682500</v>
      </c>
    </row>
    <row r="45" spans="1:7" s="192" customFormat="1" ht="37.5">
      <c r="A45" s="210" t="s">
        <v>333</v>
      </c>
      <c r="B45" s="211"/>
      <c r="C45" s="211">
        <f>0+198000+8593+68181.81+22727.27+22727.27+22727.27</f>
        <v>342956.62000000005</v>
      </c>
      <c r="D45" s="211"/>
      <c r="E45" s="211"/>
      <c r="F45" s="211"/>
      <c r="G45" s="211">
        <f t="shared" si="2"/>
        <v>342956.62000000005</v>
      </c>
    </row>
    <row r="46" spans="1:7" s="192" customFormat="1" ht="38.25" customHeight="1">
      <c r="A46" s="210" t="s">
        <v>334</v>
      </c>
      <c r="B46" s="211"/>
      <c r="C46" s="211">
        <f>0+457089+9303+128720+20050</f>
        <v>615162</v>
      </c>
      <c r="D46" s="211"/>
      <c r="E46" s="211"/>
      <c r="F46" s="211"/>
      <c r="G46" s="211">
        <f t="shared" si="2"/>
        <v>615162</v>
      </c>
    </row>
    <row r="47" spans="1:7" s="192" customFormat="1" ht="18.75">
      <c r="A47" s="210" t="s">
        <v>335</v>
      </c>
      <c r="B47" s="211"/>
      <c r="C47" s="211">
        <f>0+8835000</f>
        <v>8835000</v>
      </c>
      <c r="D47" s="211"/>
      <c r="E47" s="211"/>
      <c r="F47" s="211"/>
      <c r="G47" s="211">
        <f t="shared" si="2"/>
        <v>8835000</v>
      </c>
    </row>
    <row r="48" spans="1:7" s="192" customFormat="1" ht="18.75">
      <c r="A48" s="210" t="s">
        <v>336</v>
      </c>
      <c r="B48" s="211"/>
      <c r="C48" s="211">
        <f>0+113781.52+1059000</f>
        <v>1172781.52</v>
      </c>
      <c r="D48" s="211"/>
      <c r="E48" s="211"/>
      <c r="F48" s="211"/>
      <c r="G48" s="211">
        <f t="shared" si="2"/>
        <v>1172781.52</v>
      </c>
    </row>
    <row r="49" spans="1:7" s="192" customFormat="1" ht="18.75">
      <c r="A49" s="210" t="s">
        <v>337</v>
      </c>
      <c r="B49" s="211"/>
      <c r="C49" s="211"/>
      <c r="D49" s="211"/>
      <c r="E49" s="211"/>
      <c r="F49" s="211"/>
      <c r="G49" s="211">
        <f t="shared" si="2"/>
        <v>0</v>
      </c>
    </row>
    <row r="50" spans="1:7" s="192" customFormat="1" ht="18.75">
      <c r="A50" s="210" t="s">
        <v>338</v>
      </c>
      <c r="B50" s="211"/>
      <c r="C50" s="211">
        <v>0</v>
      </c>
      <c r="D50" s="211"/>
      <c r="E50" s="211"/>
      <c r="F50" s="211"/>
      <c r="G50" s="211">
        <f t="shared" si="2"/>
        <v>0</v>
      </c>
    </row>
    <row r="51" spans="1:7" s="192" customFormat="1" ht="21" customHeight="1">
      <c r="A51" s="210" t="s">
        <v>339</v>
      </c>
      <c r="B51" s="211"/>
      <c r="C51" s="211">
        <v>0</v>
      </c>
      <c r="D51" s="211"/>
      <c r="E51" s="211"/>
      <c r="F51" s="211"/>
      <c r="G51" s="211">
        <f t="shared" si="2"/>
        <v>0</v>
      </c>
    </row>
    <row r="52" spans="1:7" s="192" customFormat="1" ht="57.75" hidden="1" customHeight="1">
      <c r="A52" s="210" t="s">
        <v>340</v>
      </c>
      <c r="B52" s="211"/>
      <c r="C52" s="215"/>
      <c r="D52" s="215"/>
      <c r="E52" s="215"/>
      <c r="F52" s="215"/>
      <c r="G52" s="211">
        <f t="shared" si="2"/>
        <v>0</v>
      </c>
    </row>
    <row r="53" spans="1:7" s="192" customFormat="1" ht="38.25" hidden="1" customHeight="1">
      <c r="A53" s="210" t="s">
        <v>341</v>
      </c>
      <c r="B53" s="211"/>
      <c r="C53" s="215"/>
      <c r="D53" s="215"/>
      <c r="E53" s="215" t="s">
        <v>342</v>
      </c>
      <c r="F53" s="215"/>
      <c r="G53" s="211">
        <f t="shared" si="2"/>
        <v>0</v>
      </c>
    </row>
    <row r="54" spans="1:7" s="192" customFormat="1" ht="19.5" hidden="1" customHeight="1">
      <c r="A54" s="210" t="s">
        <v>343</v>
      </c>
      <c r="B54" s="211"/>
      <c r="C54" s="215"/>
      <c r="D54" s="215"/>
      <c r="E54" s="215"/>
      <c r="F54" s="215"/>
      <c r="G54" s="211">
        <f t="shared" si="2"/>
        <v>0</v>
      </c>
    </row>
    <row r="55" spans="1:7" s="192" customFormat="1" ht="19.5" customHeight="1">
      <c r="A55" s="217" t="s">
        <v>344</v>
      </c>
      <c r="B55" s="209">
        <f>SUM(B23:B51)</f>
        <v>0</v>
      </c>
      <c r="C55" s="209">
        <f>SUM(C23:C51)</f>
        <v>40406999.07</v>
      </c>
      <c r="D55" s="209">
        <f t="shared" ref="D55:G55" si="3">SUM(D23:D51)</f>
        <v>0</v>
      </c>
      <c r="E55" s="209">
        <f t="shared" si="3"/>
        <v>0</v>
      </c>
      <c r="F55" s="209">
        <f t="shared" si="3"/>
        <v>0</v>
      </c>
      <c r="G55" s="209">
        <f t="shared" si="3"/>
        <v>40406999.07</v>
      </c>
    </row>
    <row r="56" spans="1:7" s="192" customFormat="1" ht="34.5" hidden="1" customHeight="1">
      <c r="A56" s="218"/>
      <c r="B56" s="211"/>
      <c r="C56" s="211"/>
      <c r="D56" s="215"/>
      <c r="E56" s="215"/>
      <c r="F56" s="215"/>
      <c r="G56" s="211">
        <f t="shared" si="2"/>
        <v>0</v>
      </c>
    </row>
    <row r="57" spans="1:7" s="192" customFormat="1" ht="35.25" hidden="1" customHeight="1">
      <c r="A57" s="218"/>
      <c r="B57" s="211"/>
      <c r="C57" s="211"/>
      <c r="D57" s="215"/>
      <c r="E57" s="215"/>
      <c r="F57" s="215"/>
      <c r="G57" s="211">
        <f t="shared" si="2"/>
        <v>0</v>
      </c>
    </row>
    <row r="58" spans="1:7" s="192" customFormat="1" ht="35.25" hidden="1" customHeight="1">
      <c r="A58" s="218"/>
      <c r="B58" s="211"/>
      <c r="C58" s="211"/>
      <c r="D58" s="215"/>
      <c r="E58" s="215"/>
      <c r="F58" s="215"/>
      <c r="G58" s="211">
        <f t="shared" si="2"/>
        <v>0</v>
      </c>
    </row>
    <row r="59" spans="1:7" s="192" customFormat="1" ht="38.25" customHeight="1">
      <c r="A59" s="219" t="s">
        <v>345</v>
      </c>
      <c r="B59" s="220">
        <f>B55+B56+B57</f>
        <v>0</v>
      </c>
      <c r="C59" s="220">
        <f>C55+C56+C57+C58</f>
        <v>40406999.07</v>
      </c>
      <c r="D59" s="220">
        <f>D55+D56+D57+D58</f>
        <v>0</v>
      </c>
      <c r="E59" s="220">
        <f>E55+E56+E57+E58</f>
        <v>0</v>
      </c>
      <c r="F59" s="220">
        <f>F55+F56+F57+F58</f>
        <v>0</v>
      </c>
      <c r="G59" s="220">
        <f>G55+G56+G57+G58</f>
        <v>40406999.07</v>
      </c>
    </row>
    <row r="60" spans="1:7" s="192" customFormat="1" ht="19.5" thickBot="1">
      <c r="A60" s="221" t="s">
        <v>346</v>
      </c>
      <c r="B60" s="222">
        <f>B20-B59</f>
        <v>62021619</v>
      </c>
      <c r="C60" s="222">
        <f>C20-C59</f>
        <v>267116926.74000001</v>
      </c>
      <c r="D60" s="222">
        <f>D20-D59</f>
        <v>0</v>
      </c>
      <c r="E60" s="222">
        <f>E20-E59</f>
        <v>0</v>
      </c>
      <c r="F60" s="222">
        <f>F20-F59</f>
        <v>61710.11</v>
      </c>
      <c r="G60" s="223">
        <f>SUM(B60:F60)</f>
        <v>329200255.85000002</v>
      </c>
    </row>
    <row r="61" spans="1:7" ht="22.5" customHeight="1" thickTop="1">
      <c r="A61" s="224" t="s">
        <v>347</v>
      </c>
      <c r="B61" s="224"/>
      <c r="C61" s="224"/>
      <c r="D61" s="224"/>
      <c r="E61" s="224"/>
      <c r="F61" s="224"/>
      <c r="G61" s="224"/>
    </row>
    <row r="62" spans="1:7" ht="22.5" customHeight="1">
      <c r="A62" s="225"/>
      <c r="B62" s="226"/>
      <c r="C62" s="226"/>
    </row>
    <row r="63" spans="1:7" ht="18.75">
      <c r="B63" s="227"/>
      <c r="C63" s="228"/>
      <c r="D63" s="225"/>
      <c r="E63" s="193"/>
      <c r="G63" s="229"/>
    </row>
    <row r="64" spans="1:7" ht="18.75">
      <c r="B64" s="227"/>
      <c r="C64" s="228"/>
      <c r="D64" s="227"/>
      <c r="E64" s="193"/>
      <c r="F64" s="230"/>
    </row>
    <row r="65" spans="1:7" ht="18.75">
      <c r="A65" s="231"/>
      <c r="B65" s="226"/>
      <c r="C65" s="226"/>
      <c r="D65" s="232"/>
      <c r="E65" s="193"/>
      <c r="F65" s="226"/>
      <c r="G65" s="233"/>
    </row>
    <row r="66" spans="1:7" ht="18.75">
      <c r="E66" s="225" t="s">
        <v>285</v>
      </c>
    </row>
    <row r="67" spans="1:7" ht="18.75">
      <c r="E67" s="227" t="s">
        <v>286</v>
      </c>
    </row>
  </sheetData>
  <sheetProtection password="CCC5" sheet="1" objects="1" scenarios="1"/>
  <mergeCells count="7">
    <mergeCell ref="A61:G61"/>
    <mergeCell ref="A4:G4"/>
    <mergeCell ref="A5:G5"/>
    <mergeCell ref="A6:G6"/>
    <mergeCell ref="A8:G8"/>
    <mergeCell ref="B9:C9"/>
    <mergeCell ref="A10:A11"/>
  </mergeCells>
  <printOptions horizontalCentered="1"/>
  <pageMargins left="0.25" right="0.25" top="0.25" bottom="0.25" header="0.17" footer="0.17"/>
  <pageSetup paperSize="10001" scale="70" orientation="portrait" r:id="rId1"/>
</worksheet>
</file>

<file path=xl/worksheets/sheet6.xml><?xml version="1.0" encoding="utf-8"?>
<worksheet xmlns="http://schemas.openxmlformats.org/spreadsheetml/2006/main" xmlns:r="http://schemas.openxmlformats.org/officeDocument/2006/relationships">
  <dimension ref="A1:J81"/>
  <sheetViews>
    <sheetView tabSelected="1" view="pageBreakPreview" zoomScale="130" zoomScaleNormal="100" zoomScaleSheetLayoutView="130" workbookViewId="0">
      <selection activeCell="L10" sqref="L10"/>
    </sheetView>
  </sheetViews>
  <sheetFormatPr defaultRowHeight="15.75"/>
  <cols>
    <col min="1" max="1" width="37.85546875" style="1" customWidth="1"/>
    <col min="2" max="2" width="15.85546875" style="1" customWidth="1"/>
    <col min="3" max="3" width="21.140625" style="34" bestFit="1" customWidth="1"/>
    <col min="4" max="4" width="12.85546875" style="107" customWidth="1"/>
    <col min="5" max="5" width="14.28515625" style="107" customWidth="1"/>
    <col min="6" max="6" width="14.140625" style="1" bestFit="1" customWidth="1"/>
    <col min="7" max="7" width="19.7109375" style="1" bestFit="1" customWidth="1"/>
    <col min="8" max="8" width="14" style="1" customWidth="1"/>
    <col min="9" max="9" width="13.28515625" style="1" customWidth="1"/>
    <col min="10" max="10" width="9.140625" style="1"/>
    <col min="11" max="11" width="13.7109375" style="1" bestFit="1" customWidth="1"/>
    <col min="12" max="16384" width="9.140625" style="1"/>
  </cols>
  <sheetData>
    <row r="1" spans="1:10">
      <c r="A1" s="1" t="s">
        <v>0</v>
      </c>
    </row>
    <row r="3" spans="1:10">
      <c r="A3" s="167" t="s">
        <v>1</v>
      </c>
      <c r="B3" s="167"/>
      <c r="C3" s="167"/>
      <c r="D3" s="167"/>
      <c r="E3" s="167"/>
      <c r="F3" s="167"/>
      <c r="G3" s="167"/>
      <c r="H3" s="167"/>
      <c r="I3" s="167"/>
    </row>
    <row r="4" spans="1:10">
      <c r="A4" s="167" t="s">
        <v>270</v>
      </c>
      <c r="B4" s="167"/>
      <c r="C4" s="167"/>
      <c r="D4" s="167"/>
      <c r="E4" s="167"/>
      <c r="F4" s="167"/>
      <c r="G4" s="167"/>
      <c r="H4" s="167"/>
      <c r="I4" s="167"/>
    </row>
    <row r="6" spans="1:10">
      <c r="A6" s="1" t="s">
        <v>2</v>
      </c>
    </row>
    <row r="7" spans="1:10" ht="16.5" thickBot="1"/>
    <row r="8" spans="1:10">
      <c r="A8" s="168" t="s">
        <v>3</v>
      </c>
      <c r="B8" s="170" t="s">
        <v>4</v>
      </c>
      <c r="C8" s="172" t="s">
        <v>5</v>
      </c>
      <c r="D8" s="174" t="s">
        <v>6</v>
      </c>
      <c r="E8" s="174" t="s">
        <v>7</v>
      </c>
      <c r="F8" s="176" t="s">
        <v>10</v>
      </c>
      <c r="G8" s="177"/>
      <c r="H8" s="178" t="s">
        <v>11</v>
      </c>
      <c r="I8" s="180" t="s">
        <v>12</v>
      </c>
    </row>
    <row r="9" spans="1:10" ht="49.5" customHeight="1" thickBot="1">
      <c r="A9" s="169"/>
      <c r="B9" s="171"/>
      <c r="C9" s="173"/>
      <c r="D9" s="175"/>
      <c r="E9" s="175"/>
      <c r="F9" s="97" t="s">
        <v>8</v>
      </c>
      <c r="G9" s="97" t="s">
        <v>9</v>
      </c>
      <c r="H9" s="179"/>
      <c r="I9" s="181"/>
    </row>
    <row r="10" spans="1:10">
      <c r="A10" s="83"/>
      <c r="B10" s="83"/>
      <c r="C10" s="84"/>
      <c r="D10" s="108"/>
      <c r="E10" s="109"/>
      <c r="F10" s="85"/>
      <c r="G10" s="85"/>
      <c r="H10" s="85"/>
      <c r="I10" s="83"/>
    </row>
    <row r="11" spans="1:10" ht="16.5" thickBot="1">
      <c r="A11" s="135" t="s">
        <v>13</v>
      </c>
      <c r="B11" s="136"/>
      <c r="C11" s="137"/>
      <c r="D11" s="138"/>
      <c r="E11" s="138"/>
      <c r="F11" s="136"/>
      <c r="G11" s="136"/>
      <c r="H11" s="136"/>
      <c r="I11" s="136"/>
    </row>
    <row r="12" spans="1:10" ht="31.5">
      <c r="A12" s="121" t="s">
        <v>37</v>
      </c>
      <c r="B12" s="131" t="s">
        <v>34</v>
      </c>
      <c r="C12" s="132">
        <v>3479594.61</v>
      </c>
      <c r="D12" s="113">
        <v>43516</v>
      </c>
      <c r="E12" s="113">
        <v>43605</v>
      </c>
      <c r="F12" s="133">
        <v>1</v>
      </c>
      <c r="G12" s="132">
        <v>3479594.61</v>
      </c>
      <c r="H12" s="81"/>
      <c r="I12" s="134" t="s">
        <v>275</v>
      </c>
      <c r="J12" s="23"/>
    </row>
    <row r="13" spans="1:10" ht="47.25">
      <c r="A13" s="123" t="s">
        <v>257</v>
      </c>
      <c r="B13" s="124" t="s">
        <v>79</v>
      </c>
      <c r="C13" s="122">
        <v>8485273.6699999999</v>
      </c>
      <c r="D13" s="110">
        <v>43495</v>
      </c>
      <c r="E13" s="110">
        <v>43697</v>
      </c>
      <c r="F13" s="19">
        <v>1</v>
      </c>
      <c r="G13" s="122">
        <v>8485273.6699999999</v>
      </c>
      <c r="H13" s="6"/>
      <c r="I13" s="100" t="s">
        <v>275</v>
      </c>
      <c r="J13" s="23"/>
    </row>
    <row r="14" spans="1:10" ht="31.5">
      <c r="A14" s="123" t="s">
        <v>67</v>
      </c>
      <c r="B14" s="124" t="s">
        <v>66</v>
      </c>
      <c r="C14" s="122">
        <v>1150946.71</v>
      </c>
      <c r="D14" s="110">
        <v>43513</v>
      </c>
      <c r="E14" s="110">
        <v>43581</v>
      </c>
      <c r="F14" s="19">
        <v>1</v>
      </c>
      <c r="G14" s="122">
        <v>1150946.71</v>
      </c>
      <c r="H14" s="6"/>
      <c r="I14" s="100" t="s">
        <v>275</v>
      </c>
      <c r="J14" s="23"/>
    </row>
    <row r="15" spans="1:10" ht="47.25">
      <c r="A15" s="123" t="s">
        <v>282</v>
      </c>
      <c r="B15" s="124" t="s">
        <v>69</v>
      </c>
      <c r="C15" s="122">
        <v>12953254.859999999</v>
      </c>
      <c r="D15" s="110">
        <v>43548</v>
      </c>
      <c r="E15" s="110">
        <v>43668</v>
      </c>
      <c r="F15" s="19">
        <v>1</v>
      </c>
      <c r="G15" s="122">
        <v>12953254.859999999</v>
      </c>
      <c r="H15" s="6"/>
      <c r="I15" s="100" t="s">
        <v>275</v>
      </c>
      <c r="J15" s="23"/>
    </row>
    <row r="16" spans="1:10" ht="31.5">
      <c r="A16" s="123" t="s">
        <v>259</v>
      </c>
      <c r="B16" s="5" t="s">
        <v>258</v>
      </c>
      <c r="C16" s="122">
        <v>415744.62</v>
      </c>
      <c r="D16" s="110">
        <v>43549</v>
      </c>
      <c r="E16" s="110">
        <v>43585</v>
      </c>
      <c r="F16" s="19">
        <v>1</v>
      </c>
      <c r="G16" s="122">
        <v>415744.62</v>
      </c>
      <c r="H16" s="6"/>
      <c r="I16" s="100" t="s">
        <v>275</v>
      </c>
      <c r="J16" s="23"/>
    </row>
    <row r="17" spans="1:10" ht="31.5">
      <c r="A17" s="123" t="s">
        <v>260</v>
      </c>
      <c r="B17" s="5" t="s">
        <v>258</v>
      </c>
      <c r="C17" s="122">
        <v>78388</v>
      </c>
      <c r="D17" s="110">
        <v>43641</v>
      </c>
      <c r="E17" s="110">
        <v>43645</v>
      </c>
      <c r="F17" s="19">
        <v>1</v>
      </c>
      <c r="G17" s="122">
        <v>78388</v>
      </c>
      <c r="H17" s="6"/>
      <c r="I17" s="100" t="s">
        <v>275</v>
      </c>
      <c r="J17" s="23"/>
    </row>
    <row r="18" spans="1:10" ht="31.5">
      <c r="A18" s="123" t="s">
        <v>222</v>
      </c>
      <c r="B18" s="125"/>
      <c r="C18" s="126">
        <v>2820748</v>
      </c>
      <c r="D18" s="110">
        <v>43706</v>
      </c>
      <c r="E18" s="110">
        <v>43825</v>
      </c>
      <c r="F18" s="19">
        <v>0.5</v>
      </c>
      <c r="G18" s="17">
        <f>C18*50%</f>
        <v>1410374</v>
      </c>
      <c r="H18" s="6"/>
      <c r="I18" s="100" t="s">
        <v>276</v>
      </c>
      <c r="J18" s="23"/>
    </row>
    <row r="19" spans="1:10" ht="31.5">
      <c r="A19" s="123" t="s">
        <v>223</v>
      </c>
      <c r="B19" s="125" t="s">
        <v>18</v>
      </c>
      <c r="C19" s="126">
        <v>2728471</v>
      </c>
      <c r="D19" s="110">
        <v>43706</v>
      </c>
      <c r="E19" s="110">
        <v>43931</v>
      </c>
      <c r="F19" s="19">
        <v>0.39</v>
      </c>
      <c r="G19" s="17">
        <f>C19*39%</f>
        <v>1064103.69</v>
      </c>
      <c r="H19" s="6"/>
      <c r="I19" s="100" t="s">
        <v>276</v>
      </c>
      <c r="J19" s="23"/>
    </row>
    <row r="20" spans="1:10" ht="31.5">
      <c r="A20" s="123" t="s">
        <v>262</v>
      </c>
      <c r="B20" s="130" t="s">
        <v>261</v>
      </c>
      <c r="C20" s="126">
        <v>1686167</v>
      </c>
      <c r="D20" s="110">
        <v>43706</v>
      </c>
      <c r="E20" s="15" t="s">
        <v>276</v>
      </c>
      <c r="F20" s="19">
        <v>7.0000000000000007E-2</v>
      </c>
      <c r="G20" s="17">
        <f>C20*7%</f>
        <v>118031.69000000002</v>
      </c>
      <c r="H20" s="6"/>
      <c r="I20" s="100" t="s">
        <v>276</v>
      </c>
      <c r="J20" s="23"/>
    </row>
    <row r="21" spans="1:10" ht="31.5">
      <c r="A21" s="123" t="s">
        <v>224</v>
      </c>
      <c r="B21" s="125"/>
      <c r="C21" s="126">
        <v>727374</v>
      </c>
      <c r="D21" s="110">
        <v>43702</v>
      </c>
      <c r="E21" s="110">
        <v>43742</v>
      </c>
      <c r="F21" s="19">
        <v>0.35</v>
      </c>
      <c r="G21" s="17">
        <f>C21*35%</f>
        <v>254580.9</v>
      </c>
      <c r="H21" s="6"/>
      <c r="I21" s="100" t="s">
        <v>276</v>
      </c>
      <c r="J21" s="23"/>
    </row>
    <row r="22" spans="1:10" ht="31.5">
      <c r="A22" s="123" t="s">
        <v>263</v>
      </c>
      <c r="B22" s="125" t="s">
        <v>25</v>
      </c>
      <c r="C22" s="126">
        <v>1352995</v>
      </c>
      <c r="D22" s="117" t="s">
        <v>277</v>
      </c>
      <c r="E22" s="15" t="s">
        <v>276</v>
      </c>
      <c r="F22" s="19">
        <v>7.0000000000000007E-2</v>
      </c>
      <c r="G22" s="17">
        <f>C22*7%</f>
        <v>94709.650000000009</v>
      </c>
      <c r="H22" s="6"/>
      <c r="I22" s="100" t="s">
        <v>276</v>
      </c>
      <c r="J22" s="23"/>
    </row>
    <row r="23" spans="1:10" ht="63">
      <c r="A23" s="123" t="s">
        <v>264</v>
      </c>
      <c r="B23" s="130" t="s">
        <v>69</v>
      </c>
      <c r="C23" s="126">
        <v>1123627</v>
      </c>
      <c r="D23" s="117" t="s">
        <v>277</v>
      </c>
      <c r="E23" s="15" t="s">
        <v>276</v>
      </c>
      <c r="F23" s="19">
        <v>0.3</v>
      </c>
      <c r="G23" s="17">
        <f>C23*30%</f>
        <v>337088.1</v>
      </c>
      <c r="H23" s="6"/>
      <c r="I23" s="100" t="s">
        <v>276</v>
      </c>
      <c r="J23" s="23"/>
    </row>
    <row r="24" spans="1:10" ht="47.25">
      <c r="A24" s="123" t="s">
        <v>225</v>
      </c>
      <c r="B24" s="125" t="s">
        <v>215</v>
      </c>
      <c r="C24" s="126">
        <v>3157256</v>
      </c>
      <c r="D24" s="117" t="s">
        <v>277</v>
      </c>
      <c r="E24" s="15" t="s">
        <v>276</v>
      </c>
      <c r="F24" s="19">
        <v>0.1</v>
      </c>
      <c r="G24" s="17">
        <f>C24*10%</f>
        <v>315725.60000000003</v>
      </c>
      <c r="H24" s="6"/>
      <c r="I24" s="100" t="s">
        <v>276</v>
      </c>
      <c r="J24" s="23"/>
    </row>
    <row r="25" spans="1:10" ht="31.5">
      <c r="A25" s="123" t="s">
        <v>226</v>
      </c>
      <c r="B25" s="125" t="s">
        <v>18</v>
      </c>
      <c r="C25" s="122">
        <v>5943324.4500000002</v>
      </c>
      <c r="D25" s="117" t="s">
        <v>277</v>
      </c>
      <c r="E25" s="15" t="s">
        <v>276</v>
      </c>
      <c r="F25" s="19"/>
      <c r="G25" s="122">
        <v>5943324.4500000002</v>
      </c>
      <c r="H25" s="6"/>
      <c r="I25" s="100" t="s">
        <v>276</v>
      </c>
      <c r="J25" s="23"/>
    </row>
    <row r="26" spans="1:10" ht="47.25">
      <c r="A26" s="123" t="s">
        <v>227</v>
      </c>
      <c r="B26" s="125" t="s">
        <v>265</v>
      </c>
      <c r="C26" s="126">
        <v>987081</v>
      </c>
      <c r="D26" s="117" t="s">
        <v>278</v>
      </c>
      <c r="E26" s="15" t="s">
        <v>276</v>
      </c>
      <c r="F26" s="116">
        <v>0.43959999999999999</v>
      </c>
      <c r="G26" s="17">
        <f>C26*43.96%</f>
        <v>433920.8076</v>
      </c>
      <c r="H26" s="6"/>
      <c r="I26" s="100" t="s">
        <v>276</v>
      </c>
      <c r="J26" s="23"/>
    </row>
    <row r="27" spans="1:10" ht="31.5">
      <c r="A27" s="123" t="s">
        <v>228</v>
      </c>
      <c r="B27" s="5" t="s">
        <v>18</v>
      </c>
      <c r="C27" s="122">
        <v>414283.75</v>
      </c>
      <c r="D27" s="110">
        <v>43480</v>
      </c>
      <c r="E27" s="110">
        <v>43561</v>
      </c>
      <c r="F27" s="19">
        <v>1</v>
      </c>
      <c r="G27" s="122">
        <v>414283.75</v>
      </c>
      <c r="H27" s="6"/>
      <c r="I27" s="100" t="s">
        <v>275</v>
      </c>
      <c r="J27" s="23"/>
    </row>
    <row r="28" spans="1:10" ht="47.25">
      <c r="A28" s="123" t="s">
        <v>174</v>
      </c>
      <c r="B28" s="5" t="s">
        <v>17</v>
      </c>
      <c r="C28" s="122">
        <v>725037.69</v>
      </c>
      <c r="D28" s="110">
        <v>43480</v>
      </c>
      <c r="E28" s="110">
        <v>43537</v>
      </c>
      <c r="F28" s="19">
        <v>1</v>
      </c>
      <c r="G28" s="122">
        <v>725037.69</v>
      </c>
      <c r="H28" s="6"/>
      <c r="I28" s="100" t="s">
        <v>275</v>
      </c>
      <c r="J28" s="23"/>
    </row>
    <row r="29" spans="1:10" ht="48.75" customHeight="1">
      <c r="A29" s="123" t="s">
        <v>229</v>
      </c>
      <c r="B29" s="5" t="s">
        <v>18</v>
      </c>
      <c r="C29" s="122">
        <v>623210.87</v>
      </c>
      <c r="D29" s="110">
        <v>43480</v>
      </c>
      <c r="E29" s="110">
        <v>43623</v>
      </c>
      <c r="F29" s="19">
        <v>1</v>
      </c>
      <c r="G29" s="122">
        <v>623210.87</v>
      </c>
      <c r="H29" s="6"/>
      <c r="I29" s="100" t="s">
        <v>275</v>
      </c>
      <c r="J29" s="23"/>
    </row>
    <row r="30" spans="1:10" ht="47.25">
      <c r="A30" s="123" t="s">
        <v>45</v>
      </c>
      <c r="B30" s="5" t="s">
        <v>34</v>
      </c>
      <c r="C30" s="122">
        <v>344953.82</v>
      </c>
      <c r="D30" s="110">
        <v>43480</v>
      </c>
      <c r="E30" s="110">
        <v>43519</v>
      </c>
      <c r="F30" s="19">
        <v>1</v>
      </c>
      <c r="G30" s="122">
        <v>344953.82</v>
      </c>
      <c r="H30" s="6"/>
      <c r="I30" s="100" t="s">
        <v>275</v>
      </c>
      <c r="J30" s="23"/>
    </row>
    <row r="31" spans="1:10" ht="31.5">
      <c r="A31" s="123" t="s">
        <v>52</v>
      </c>
      <c r="B31" s="5" t="s">
        <v>34</v>
      </c>
      <c r="C31" s="122">
        <v>521522.64</v>
      </c>
      <c r="D31" s="110">
        <v>43484</v>
      </c>
      <c r="E31" s="110">
        <v>43556</v>
      </c>
      <c r="F31" s="19">
        <v>1</v>
      </c>
      <c r="G31" s="122">
        <v>521522.64</v>
      </c>
      <c r="H31" s="6"/>
      <c r="I31" s="100" t="s">
        <v>275</v>
      </c>
      <c r="J31" s="23"/>
    </row>
    <row r="32" spans="1:10" ht="47.25">
      <c r="A32" s="123" t="s">
        <v>230</v>
      </c>
      <c r="B32" s="5" t="s">
        <v>24</v>
      </c>
      <c r="C32" s="122">
        <v>3762629.19</v>
      </c>
      <c r="D32" s="127">
        <v>43496</v>
      </c>
      <c r="E32" s="110">
        <v>43818</v>
      </c>
      <c r="F32" s="19">
        <v>0.57999999999999996</v>
      </c>
      <c r="G32" s="122">
        <v>2182324.92</v>
      </c>
      <c r="H32" s="6"/>
      <c r="I32" s="100" t="s">
        <v>276</v>
      </c>
      <c r="J32" s="23"/>
    </row>
    <row r="33" spans="1:10" ht="31.5">
      <c r="A33" s="123" t="s">
        <v>231</v>
      </c>
      <c r="B33" s="5" t="s">
        <v>23</v>
      </c>
      <c r="C33" s="122">
        <v>1345371.37</v>
      </c>
      <c r="D33" s="110">
        <v>43495</v>
      </c>
      <c r="E33" s="110">
        <v>43563</v>
      </c>
      <c r="F33" s="19">
        <v>1</v>
      </c>
      <c r="G33" s="122">
        <v>1345371.37</v>
      </c>
      <c r="H33" s="6"/>
      <c r="I33" s="100" t="s">
        <v>275</v>
      </c>
      <c r="J33" s="23"/>
    </row>
    <row r="34" spans="1:10" ht="31.5">
      <c r="A34" s="123" t="s">
        <v>183</v>
      </c>
      <c r="B34" s="5" t="s">
        <v>18</v>
      </c>
      <c r="C34" s="122">
        <v>556985.44999999995</v>
      </c>
      <c r="D34" s="110">
        <v>43642</v>
      </c>
      <c r="E34" s="110">
        <v>43658</v>
      </c>
      <c r="F34" s="19">
        <v>1</v>
      </c>
      <c r="G34" s="122">
        <v>556985.44999999995</v>
      </c>
      <c r="H34" s="6"/>
      <c r="I34" s="100" t="s">
        <v>275</v>
      </c>
      <c r="J34" s="23"/>
    </row>
    <row r="35" spans="1:10" ht="31.5">
      <c r="A35" s="123" t="s">
        <v>185</v>
      </c>
      <c r="B35" s="5" t="s">
        <v>213</v>
      </c>
      <c r="C35" s="122">
        <v>705262.1</v>
      </c>
      <c r="D35" s="110">
        <v>43641</v>
      </c>
      <c r="E35" s="110">
        <v>43677</v>
      </c>
      <c r="F35" s="19">
        <v>1</v>
      </c>
      <c r="G35" s="122">
        <v>705262.1</v>
      </c>
      <c r="H35" s="6"/>
      <c r="I35" s="100" t="s">
        <v>275</v>
      </c>
      <c r="J35" s="23"/>
    </row>
    <row r="36" spans="1:10" ht="47.25">
      <c r="A36" s="123" t="s">
        <v>186</v>
      </c>
      <c r="B36" s="5" t="s">
        <v>18</v>
      </c>
      <c r="C36" s="122">
        <v>249991.88</v>
      </c>
      <c r="D36" s="110">
        <v>43641</v>
      </c>
      <c r="E36" s="110">
        <v>43647</v>
      </c>
      <c r="F36" s="19">
        <v>1</v>
      </c>
      <c r="G36" s="122">
        <v>249991.88</v>
      </c>
      <c r="H36" s="6"/>
      <c r="I36" s="100" t="s">
        <v>275</v>
      </c>
      <c r="J36" s="23"/>
    </row>
    <row r="37" spans="1:10" ht="63">
      <c r="A37" s="123" t="s">
        <v>233</v>
      </c>
      <c r="B37" s="5" t="s">
        <v>24</v>
      </c>
      <c r="C37" s="122">
        <v>67253</v>
      </c>
      <c r="D37" s="110">
        <v>43481</v>
      </c>
      <c r="E37" s="110">
        <v>43482</v>
      </c>
      <c r="F37" s="19">
        <v>1</v>
      </c>
      <c r="G37" s="122">
        <v>67253</v>
      </c>
      <c r="H37" s="6"/>
      <c r="I37" s="100" t="s">
        <v>275</v>
      </c>
      <c r="J37" s="23"/>
    </row>
    <row r="38" spans="1:10" ht="31.5">
      <c r="A38" s="123" t="s">
        <v>234</v>
      </c>
      <c r="B38" s="5" t="s">
        <v>33</v>
      </c>
      <c r="C38" s="122">
        <v>82243</v>
      </c>
      <c r="D38" s="110">
        <v>43717</v>
      </c>
      <c r="E38" s="110">
        <v>43763</v>
      </c>
      <c r="F38" s="19">
        <v>1</v>
      </c>
      <c r="G38" s="122">
        <v>82243</v>
      </c>
      <c r="H38" s="6"/>
      <c r="I38" s="100" t="s">
        <v>275</v>
      </c>
      <c r="J38" s="23"/>
    </row>
    <row r="39" spans="1:10" ht="31.5">
      <c r="A39" s="123" t="s">
        <v>235</v>
      </c>
      <c r="B39" s="5" t="s">
        <v>23</v>
      </c>
      <c r="C39" s="122">
        <v>61076</v>
      </c>
      <c r="D39" s="110">
        <v>43633</v>
      </c>
      <c r="E39" s="110">
        <v>43677</v>
      </c>
      <c r="F39" s="19">
        <v>1</v>
      </c>
      <c r="G39" s="122">
        <v>61076</v>
      </c>
      <c r="H39" s="6"/>
      <c r="I39" s="100" t="s">
        <v>275</v>
      </c>
      <c r="J39" s="23"/>
    </row>
    <row r="40" spans="1:10" ht="31.5">
      <c r="A40" s="128" t="s">
        <v>251</v>
      </c>
      <c r="B40" s="5" t="s">
        <v>212</v>
      </c>
      <c r="C40" s="129">
        <v>2184877</v>
      </c>
      <c r="D40" s="117" t="s">
        <v>279</v>
      </c>
      <c r="E40" s="118" t="s">
        <v>276</v>
      </c>
      <c r="F40" s="19">
        <v>0.1</v>
      </c>
      <c r="G40" s="17">
        <f>C40*10%</f>
        <v>218487.7</v>
      </c>
      <c r="H40" s="6"/>
      <c r="I40" s="100" t="s">
        <v>276</v>
      </c>
      <c r="J40" s="23"/>
    </row>
    <row r="41" spans="1:10" ht="31.5">
      <c r="A41" s="128" t="s">
        <v>253</v>
      </c>
      <c r="B41" s="5" t="s">
        <v>18</v>
      </c>
      <c r="C41" s="129">
        <v>456000</v>
      </c>
      <c r="D41" s="110">
        <v>43713</v>
      </c>
      <c r="E41" s="110">
        <v>43720</v>
      </c>
      <c r="F41" s="19">
        <v>1</v>
      </c>
      <c r="G41" s="17">
        <v>456000</v>
      </c>
      <c r="H41" s="6"/>
      <c r="I41" s="100" t="s">
        <v>275</v>
      </c>
      <c r="J41" s="23"/>
    </row>
    <row r="42" spans="1:10" ht="47.25">
      <c r="A42" s="128" t="s">
        <v>254</v>
      </c>
      <c r="B42" s="5" t="s">
        <v>265</v>
      </c>
      <c r="C42" s="129">
        <v>812316</v>
      </c>
      <c r="D42" s="110">
        <v>43718</v>
      </c>
      <c r="E42" s="15" t="s">
        <v>276</v>
      </c>
      <c r="F42" s="119">
        <v>0.25</v>
      </c>
      <c r="G42" s="17">
        <f>C42*25%</f>
        <v>203079</v>
      </c>
      <c r="H42" s="6"/>
      <c r="I42" s="100" t="s">
        <v>276</v>
      </c>
      <c r="J42" s="23"/>
    </row>
    <row r="43" spans="1:10" ht="47.25">
      <c r="A43" s="128" t="s">
        <v>255</v>
      </c>
      <c r="B43" s="5" t="s">
        <v>265</v>
      </c>
      <c r="C43" s="129">
        <v>1499986</v>
      </c>
      <c r="D43" s="110">
        <v>43718</v>
      </c>
      <c r="E43" s="15" t="s">
        <v>276</v>
      </c>
      <c r="F43" s="119">
        <v>0.05</v>
      </c>
      <c r="G43" s="17">
        <f>C43*5%</f>
        <v>74999.3</v>
      </c>
      <c r="H43" s="6"/>
      <c r="I43" s="100" t="s">
        <v>276</v>
      </c>
      <c r="J43" s="23"/>
    </row>
    <row r="44" spans="1:10" ht="48" thickBot="1">
      <c r="A44" s="128" t="s">
        <v>256</v>
      </c>
      <c r="B44" s="5" t="s">
        <v>265</v>
      </c>
      <c r="C44" s="129">
        <v>1496285</v>
      </c>
      <c r="D44" s="110">
        <v>43718</v>
      </c>
      <c r="E44" s="120" t="s">
        <v>276</v>
      </c>
      <c r="F44" s="119">
        <v>0.75</v>
      </c>
      <c r="G44" s="17">
        <f>C44*75%</f>
        <v>1122213.75</v>
      </c>
      <c r="H44" s="6"/>
      <c r="I44" s="100" t="s">
        <v>276</v>
      </c>
      <c r="J44" s="23"/>
    </row>
    <row r="45" spans="1:10" s="78" customFormat="1" ht="17.25" customHeight="1" thickBot="1">
      <c r="A45" s="86" t="s">
        <v>271</v>
      </c>
      <c r="B45" s="87"/>
      <c r="C45" s="88">
        <f>SUM(C12:C44)</f>
        <v>62999530.68</v>
      </c>
      <c r="D45" s="111"/>
      <c r="E45" s="111"/>
      <c r="F45" s="89"/>
      <c r="G45" s="88">
        <f>SUM(G12:G44)</f>
        <v>46489357.597600006</v>
      </c>
      <c r="H45" s="90"/>
      <c r="I45" s="91"/>
      <c r="J45" s="23"/>
    </row>
    <row r="46" spans="1:10" s="78" customFormat="1" ht="17.25" customHeight="1">
      <c r="A46" s="144"/>
      <c r="B46" s="73"/>
      <c r="C46" s="74"/>
      <c r="D46" s="112"/>
      <c r="E46" s="112"/>
      <c r="F46" s="76"/>
      <c r="G46" s="77"/>
      <c r="H46" s="75"/>
      <c r="I46" s="145"/>
      <c r="J46" s="23"/>
    </row>
    <row r="47" spans="1:10" ht="16.5" thickBot="1">
      <c r="A47" s="135" t="s">
        <v>48</v>
      </c>
      <c r="B47" s="146"/>
      <c r="C47" s="147"/>
      <c r="D47" s="148"/>
      <c r="E47" s="148"/>
      <c r="F47" s="149"/>
      <c r="G47" s="150"/>
      <c r="H47" s="151"/>
      <c r="I47" s="152"/>
      <c r="J47" s="23"/>
    </row>
    <row r="48" spans="1:10" ht="60">
      <c r="A48" s="99" t="s">
        <v>236</v>
      </c>
      <c r="B48" s="139" t="s">
        <v>149</v>
      </c>
      <c r="C48" s="140">
        <v>1720250</v>
      </c>
      <c r="D48" s="141">
        <v>43615</v>
      </c>
      <c r="E48" s="141">
        <v>43619</v>
      </c>
      <c r="F48" s="142">
        <v>1</v>
      </c>
      <c r="G48" s="140">
        <v>1720250</v>
      </c>
      <c r="H48" s="143"/>
      <c r="I48" s="134" t="s">
        <v>275</v>
      </c>
      <c r="J48" s="23"/>
    </row>
    <row r="49" spans="1:10" ht="60">
      <c r="A49" s="101" t="s">
        <v>237</v>
      </c>
      <c r="B49" s="5" t="s">
        <v>23</v>
      </c>
      <c r="C49" s="26">
        <v>6540205</v>
      </c>
      <c r="D49" s="110">
        <v>43516</v>
      </c>
      <c r="E49" s="110">
        <v>43550</v>
      </c>
      <c r="F49" s="19">
        <v>1</v>
      </c>
      <c r="G49" s="26">
        <v>6540205</v>
      </c>
      <c r="H49" s="6"/>
      <c r="I49" s="100" t="s">
        <v>275</v>
      </c>
      <c r="J49" s="23"/>
    </row>
    <row r="50" spans="1:10" ht="45">
      <c r="A50" s="101" t="s">
        <v>238</v>
      </c>
      <c r="B50" s="5" t="s">
        <v>18</v>
      </c>
      <c r="C50" s="26">
        <v>3494825.89</v>
      </c>
      <c r="D50" s="110">
        <v>1</v>
      </c>
      <c r="E50" s="110">
        <v>43652</v>
      </c>
      <c r="F50" s="19">
        <v>1</v>
      </c>
      <c r="G50" s="26">
        <v>3494825.89</v>
      </c>
      <c r="H50" s="6"/>
      <c r="I50" s="100" t="s">
        <v>275</v>
      </c>
      <c r="J50" s="23"/>
    </row>
    <row r="51" spans="1:10" ht="30">
      <c r="A51" s="101" t="s">
        <v>239</v>
      </c>
      <c r="B51" s="5" t="s">
        <v>27</v>
      </c>
      <c r="C51" s="26">
        <v>1792046.27</v>
      </c>
      <c r="D51" s="110">
        <v>43498</v>
      </c>
      <c r="E51" s="110">
        <v>43532</v>
      </c>
      <c r="F51" s="19">
        <v>1</v>
      </c>
      <c r="G51" s="26">
        <v>1792046.27</v>
      </c>
      <c r="H51" s="6"/>
      <c r="I51" s="100" t="s">
        <v>275</v>
      </c>
      <c r="J51" s="23"/>
    </row>
    <row r="52" spans="1:10" ht="45">
      <c r="A52" s="101" t="s">
        <v>240</v>
      </c>
      <c r="B52" s="5" t="s">
        <v>149</v>
      </c>
      <c r="C52" s="26">
        <v>2989460</v>
      </c>
      <c r="D52" s="110">
        <v>43589</v>
      </c>
      <c r="E52" s="110">
        <v>43594</v>
      </c>
      <c r="F52" s="19">
        <v>1</v>
      </c>
      <c r="G52" s="26">
        <v>2989460</v>
      </c>
      <c r="H52" s="6"/>
      <c r="I52" s="100" t="s">
        <v>275</v>
      </c>
      <c r="J52" s="23"/>
    </row>
    <row r="53" spans="1:10" ht="30">
      <c r="A53" s="101" t="s">
        <v>241</v>
      </c>
      <c r="B53" s="5" t="s">
        <v>27</v>
      </c>
      <c r="C53" s="26">
        <v>2918524.97</v>
      </c>
      <c r="D53" s="110">
        <v>43513</v>
      </c>
      <c r="E53" s="110">
        <v>43591</v>
      </c>
      <c r="F53" s="19">
        <v>1</v>
      </c>
      <c r="G53" s="26">
        <v>2918524.97</v>
      </c>
      <c r="H53" s="6"/>
      <c r="I53" s="100" t="s">
        <v>275</v>
      </c>
      <c r="J53" s="23"/>
    </row>
    <row r="54" spans="1:10" ht="30">
      <c r="A54" s="101" t="s">
        <v>242</v>
      </c>
      <c r="B54" s="5" t="s">
        <v>265</v>
      </c>
      <c r="C54" s="26">
        <v>1808378.73</v>
      </c>
      <c r="D54" s="110">
        <v>43524</v>
      </c>
      <c r="E54" s="110">
        <v>43567</v>
      </c>
      <c r="F54" s="19">
        <v>1</v>
      </c>
      <c r="G54" s="26">
        <v>1808378.73</v>
      </c>
      <c r="H54" s="6"/>
      <c r="I54" s="100" t="s">
        <v>275</v>
      </c>
      <c r="J54" s="23"/>
    </row>
    <row r="55" spans="1:10" ht="42" customHeight="1">
      <c r="A55" s="101" t="s">
        <v>243</v>
      </c>
      <c r="B55" s="5" t="s">
        <v>32</v>
      </c>
      <c r="C55" s="26">
        <v>11480000</v>
      </c>
      <c r="D55" s="164" t="s">
        <v>280</v>
      </c>
      <c r="E55" s="165"/>
      <c r="F55" s="166"/>
      <c r="G55" s="26">
        <f>1975680+4116000</f>
        <v>6091680</v>
      </c>
      <c r="H55" s="6"/>
      <c r="I55" s="100"/>
      <c r="J55" s="23"/>
    </row>
    <row r="56" spans="1:10" ht="45">
      <c r="A56" s="101" t="s">
        <v>244</v>
      </c>
      <c r="B56" s="5" t="s">
        <v>149</v>
      </c>
      <c r="C56" s="26">
        <v>8673500</v>
      </c>
      <c r="D56" s="110">
        <v>43571</v>
      </c>
      <c r="E56" s="110">
        <v>43587</v>
      </c>
      <c r="F56" s="19">
        <v>1</v>
      </c>
      <c r="G56" s="26">
        <f>5762400+2892185</f>
        <v>8654585</v>
      </c>
      <c r="H56" s="6"/>
      <c r="I56" s="100" t="s">
        <v>275</v>
      </c>
      <c r="J56" s="23"/>
    </row>
    <row r="57" spans="1:10">
      <c r="A57" s="101" t="s">
        <v>245</v>
      </c>
      <c r="B57" s="5" t="s">
        <v>29</v>
      </c>
      <c r="C57" s="26">
        <v>9922000</v>
      </c>
      <c r="D57" s="110">
        <v>43546</v>
      </c>
      <c r="E57" s="110">
        <v>43561</v>
      </c>
      <c r="F57" s="19">
        <v>1</v>
      </c>
      <c r="G57" s="26">
        <f>5981435+3918935</f>
        <v>9900370</v>
      </c>
      <c r="H57" s="6"/>
      <c r="I57" s="100" t="s">
        <v>275</v>
      </c>
      <c r="J57" s="23"/>
    </row>
    <row r="58" spans="1:10" ht="30">
      <c r="A58" s="101" t="s">
        <v>246</v>
      </c>
      <c r="B58" s="5" t="s">
        <v>266</v>
      </c>
      <c r="C58" s="79">
        <v>371724.17</v>
      </c>
      <c r="D58" s="110">
        <v>43611</v>
      </c>
      <c r="E58" s="110">
        <v>43651</v>
      </c>
      <c r="F58" s="19">
        <v>1</v>
      </c>
      <c r="G58" s="79">
        <v>371724.17</v>
      </c>
      <c r="H58" s="6"/>
      <c r="I58" s="100" t="s">
        <v>275</v>
      </c>
      <c r="J58" s="23"/>
    </row>
    <row r="59" spans="1:10" ht="31.5">
      <c r="A59" s="101" t="s">
        <v>209</v>
      </c>
      <c r="B59" s="5" t="s">
        <v>215</v>
      </c>
      <c r="C59" s="26">
        <v>866385.46</v>
      </c>
      <c r="D59" s="182" t="s">
        <v>281</v>
      </c>
      <c r="E59" s="183"/>
      <c r="F59" s="19"/>
      <c r="G59" s="26">
        <v>866385.46</v>
      </c>
      <c r="H59" s="6"/>
      <c r="I59" s="100" t="s">
        <v>281</v>
      </c>
      <c r="J59" s="23"/>
    </row>
    <row r="60" spans="1:10" ht="45">
      <c r="A60" s="101" t="s">
        <v>247</v>
      </c>
      <c r="B60" s="5" t="s">
        <v>212</v>
      </c>
      <c r="C60" s="26">
        <v>7262100</v>
      </c>
      <c r="D60" s="110">
        <v>43697</v>
      </c>
      <c r="E60" s="110">
        <v>43822</v>
      </c>
      <c r="F60" s="116">
        <v>0.70740000000000003</v>
      </c>
      <c r="G60" s="17">
        <f>C60*70.74%</f>
        <v>5137209.5399999991</v>
      </c>
      <c r="H60" s="6"/>
      <c r="I60" s="100" t="s">
        <v>276</v>
      </c>
      <c r="J60" s="23"/>
    </row>
    <row r="61" spans="1:10" ht="30">
      <c r="A61" s="101" t="s">
        <v>248</v>
      </c>
      <c r="B61" s="5" t="s">
        <v>267</v>
      </c>
      <c r="C61" s="26">
        <v>3119767</v>
      </c>
      <c r="D61" s="110">
        <v>43706</v>
      </c>
      <c r="E61" s="110"/>
      <c r="F61" s="19">
        <v>0.03</v>
      </c>
      <c r="G61" s="17">
        <f>C61*3%</f>
        <v>93593.01</v>
      </c>
      <c r="H61" s="6"/>
      <c r="I61" s="100" t="s">
        <v>276</v>
      </c>
      <c r="J61" s="23"/>
    </row>
    <row r="62" spans="1:10" ht="45">
      <c r="A62" s="101" t="s">
        <v>249</v>
      </c>
      <c r="B62" s="5" t="s">
        <v>29</v>
      </c>
      <c r="C62" s="26">
        <v>508000</v>
      </c>
      <c r="D62" s="110">
        <v>43565</v>
      </c>
      <c r="E62" s="110">
        <v>43565</v>
      </c>
      <c r="F62" s="19">
        <v>1</v>
      </c>
      <c r="G62" s="26">
        <v>508000</v>
      </c>
      <c r="H62" s="6"/>
      <c r="I62" s="100" t="s">
        <v>275</v>
      </c>
      <c r="J62" s="23"/>
    </row>
    <row r="63" spans="1:10" ht="45">
      <c r="A63" s="101" t="s">
        <v>250</v>
      </c>
      <c r="B63" s="5" t="s">
        <v>268</v>
      </c>
      <c r="C63" s="26">
        <v>3917120</v>
      </c>
      <c r="D63" s="110">
        <v>43706</v>
      </c>
      <c r="E63" s="110">
        <v>43792</v>
      </c>
      <c r="F63" s="19">
        <v>0.8</v>
      </c>
      <c r="G63" s="17">
        <f>C63*80%</f>
        <v>3133696</v>
      </c>
      <c r="H63" s="6"/>
      <c r="I63" s="100" t="s">
        <v>276</v>
      </c>
      <c r="J63" s="23"/>
    </row>
    <row r="64" spans="1:10" ht="45">
      <c r="A64" s="102" t="s">
        <v>252</v>
      </c>
      <c r="B64" s="5" t="s">
        <v>269</v>
      </c>
      <c r="C64" s="71">
        <v>3439000</v>
      </c>
      <c r="D64" s="110">
        <v>43740</v>
      </c>
      <c r="E64" s="110">
        <v>43745</v>
      </c>
      <c r="F64" s="19">
        <v>1</v>
      </c>
      <c r="G64" s="71">
        <v>3439000</v>
      </c>
      <c r="H64" s="6"/>
      <c r="I64" s="100" t="s">
        <v>275</v>
      </c>
      <c r="J64" s="23"/>
    </row>
    <row r="65" spans="1:10" ht="30">
      <c r="A65" s="101" t="s">
        <v>232</v>
      </c>
      <c r="B65" s="70"/>
      <c r="C65" s="26">
        <v>5265000</v>
      </c>
      <c r="D65" s="160" t="s">
        <v>283</v>
      </c>
      <c r="E65" s="161"/>
      <c r="F65" s="19"/>
      <c r="G65" s="72">
        <v>5265000</v>
      </c>
      <c r="H65" s="6"/>
      <c r="I65" s="100"/>
      <c r="J65" s="23"/>
    </row>
    <row r="66" spans="1:10" ht="30.75" thickBot="1">
      <c r="A66" s="101" t="s">
        <v>15</v>
      </c>
      <c r="B66" s="5"/>
      <c r="C66" s="8">
        <v>66392018.549999997</v>
      </c>
      <c r="D66" s="162" t="s">
        <v>283</v>
      </c>
      <c r="E66" s="163"/>
      <c r="F66" s="19"/>
      <c r="G66" s="8">
        <v>66392018.549999997</v>
      </c>
      <c r="H66" s="6"/>
      <c r="I66" s="100"/>
      <c r="J66" s="23"/>
    </row>
    <row r="67" spans="1:10" ht="16.5" customHeight="1" thickBot="1">
      <c r="A67" s="86" t="s">
        <v>272</v>
      </c>
      <c r="B67" s="87"/>
      <c r="C67" s="88">
        <f>SUM(C48:C66)</f>
        <v>142480306.04000002</v>
      </c>
      <c r="D67" s="111"/>
      <c r="E67" s="111"/>
      <c r="F67" s="89"/>
      <c r="G67" s="88">
        <f>SUM(G48:G66)</f>
        <v>131116952.59</v>
      </c>
      <c r="H67" s="90"/>
      <c r="I67" s="91"/>
      <c r="J67" s="23"/>
    </row>
    <row r="68" spans="1:10">
      <c r="A68" s="144"/>
      <c r="B68" s="73"/>
      <c r="C68" s="74"/>
      <c r="D68" s="112"/>
      <c r="E68" s="112"/>
      <c r="F68" s="76"/>
      <c r="G68" s="77"/>
      <c r="H68" s="75"/>
      <c r="I68" s="145"/>
      <c r="J68" s="23"/>
    </row>
    <row r="69" spans="1:10" ht="16.5" thickBot="1">
      <c r="A69" s="135" t="s">
        <v>14</v>
      </c>
      <c r="B69" s="153"/>
      <c r="C69" s="151"/>
      <c r="D69" s="148"/>
      <c r="E69" s="148"/>
      <c r="F69" s="154"/>
      <c r="G69" s="151"/>
      <c r="H69" s="151"/>
      <c r="I69" s="155"/>
    </row>
    <row r="70" spans="1:10" ht="16.5" thickBot="1">
      <c r="A70" s="98"/>
      <c r="B70" s="80"/>
      <c r="C70" s="81"/>
      <c r="D70" s="113"/>
      <c r="E70" s="113"/>
      <c r="F70" s="82"/>
      <c r="G70" s="81"/>
      <c r="H70" s="81"/>
      <c r="I70" s="103"/>
    </row>
    <row r="71" spans="1:10" ht="16.5" thickBot="1">
      <c r="A71" s="86" t="s">
        <v>273</v>
      </c>
      <c r="B71" s="87"/>
      <c r="C71" s="88">
        <f>SUM(C70)</f>
        <v>0</v>
      </c>
      <c r="D71" s="111"/>
      <c r="E71" s="111"/>
      <c r="F71" s="89"/>
      <c r="G71" s="88">
        <f>SUM(G70)</f>
        <v>0</v>
      </c>
      <c r="H71" s="90"/>
      <c r="I71" s="91"/>
    </row>
    <row r="72" spans="1:10" ht="16.5" thickBot="1">
      <c r="A72" s="104"/>
      <c r="B72" s="78"/>
      <c r="C72" s="105"/>
      <c r="D72" s="114"/>
      <c r="E72" s="114"/>
      <c r="F72" s="78"/>
      <c r="G72" s="78"/>
      <c r="H72" s="78"/>
      <c r="I72" s="106"/>
    </row>
    <row r="73" spans="1:10" s="96" customFormat="1" ht="19.5" thickBot="1">
      <c r="A73" s="92" t="s">
        <v>274</v>
      </c>
      <c r="B73" s="93"/>
      <c r="C73" s="94">
        <f>C71+C67+C45</f>
        <v>205479836.72000003</v>
      </c>
      <c r="D73" s="115"/>
      <c r="E73" s="115"/>
      <c r="F73" s="93"/>
      <c r="G73" s="94">
        <f>G71+G67+G45</f>
        <v>177606310.18760002</v>
      </c>
      <c r="H73" s="93"/>
      <c r="I73" s="95"/>
    </row>
    <row r="75" spans="1:10">
      <c r="A75" s="159" t="s">
        <v>284</v>
      </c>
      <c r="B75" s="159"/>
      <c r="C75" s="159"/>
      <c r="D75" s="159"/>
      <c r="E75" s="159"/>
      <c r="F75" s="159"/>
      <c r="G75" s="159"/>
      <c r="H75" s="159"/>
      <c r="I75" s="159"/>
    </row>
    <row r="80" spans="1:10" ht="18.75">
      <c r="A80" s="157" t="s">
        <v>285</v>
      </c>
      <c r="F80" s="157" t="s">
        <v>287</v>
      </c>
    </row>
    <row r="81" spans="1:6" ht="18.75">
      <c r="A81" s="158" t="s">
        <v>286</v>
      </c>
      <c r="F81" s="158" t="s">
        <v>288</v>
      </c>
    </row>
  </sheetData>
  <sheetProtection password="CCC5" sheet="1" objects="1" scenarios="1"/>
  <mergeCells count="15">
    <mergeCell ref="A75:I75"/>
    <mergeCell ref="D65:E65"/>
    <mergeCell ref="D66:E66"/>
    <mergeCell ref="D55:F55"/>
    <mergeCell ref="A3:I3"/>
    <mergeCell ref="A4:I4"/>
    <mergeCell ref="A8:A9"/>
    <mergeCell ref="B8:B9"/>
    <mergeCell ref="C8:C9"/>
    <mergeCell ref="D8:D9"/>
    <mergeCell ref="E8:E9"/>
    <mergeCell ref="F8:G8"/>
    <mergeCell ref="H8:H9"/>
    <mergeCell ref="I8:I9"/>
    <mergeCell ref="D59:E59"/>
  </mergeCells>
  <pageMargins left="0.7" right="0.7" top="0.25" bottom="0.47" header="0.2" footer="0.26"/>
  <pageSetup paperSize="10000" scale="91" orientation="landscape" r:id="rId1"/>
  <headerFooter>
    <oddFooter>Page &amp;P of &amp;N</oddFooter>
  </headerFooter>
  <legacyDrawing r:id="rId2"/>
</worksheet>
</file>

<file path=xl/worksheets/sheet7.xml><?xml version="1.0" encoding="utf-8"?>
<worksheet xmlns="http://schemas.openxmlformats.org/spreadsheetml/2006/main" xmlns:r="http://schemas.openxmlformats.org/officeDocument/2006/relationships">
  <dimension ref="A1:K71"/>
  <sheetViews>
    <sheetView topLeftCell="A4" workbookViewId="0">
      <selection activeCell="A35" sqref="A35"/>
    </sheetView>
  </sheetViews>
  <sheetFormatPr defaultRowHeight="15.75"/>
  <cols>
    <col min="1" max="1" width="27.42578125" style="1" customWidth="1"/>
    <col min="2" max="2" width="15.85546875" style="1" customWidth="1"/>
    <col min="3" max="3" width="21.7109375" style="34" customWidth="1"/>
    <col min="4" max="4" width="14.140625" style="1" customWidth="1"/>
    <col min="5" max="5" width="19.85546875" style="1" customWidth="1"/>
    <col min="6" max="6" width="18.7109375" style="1" customWidth="1"/>
    <col min="7" max="7" width="17.5703125" style="1" customWidth="1"/>
    <col min="8" max="8" width="18" style="1" customWidth="1"/>
    <col min="9" max="9" width="12.140625" style="1" customWidth="1"/>
    <col min="10" max="10" width="9.140625" style="1"/>
    <col min="11" max="11" width="13.7109375" style="1" bestFit="1" customWidth="1"/>
    <col min="12" max="16384" width="9.140625" style="1"/>
  </cols>
  <sheetData>
    <row r="1" spans="1:10">
      <c r="A1" s="1" t="s">
        <v>0</v>
      </c>
    </row>
    <row r="3" spans="1:10">
      <c r="A3" s="167" t="s">
        <v>1</v>
      </c>
      <c r="B3" s="167"/>
      <c r="C3" s="167"/>
      <c r="D3" s="167"/>
      <c r="E3" s="167"/>
      <c r="F3" s="167"/>
      <c r="G3" s="167"/>
      <c r="H3" s="167"/>
      <c r="I3" s="167"/>
    </row>
    <row r="4" spans="1:10">
      <c r="A4" s="167" t="s">
        <v>36</v>
      </c>
      <c r="B4" s="167"/>
      <c r="C4" s="167"/>
      <c r="D4" s="167"/>
      <c r="E4" s="167"/>
      <c r="F4" s="167"/>
      <c r="G4" s="167"/>
      <c r="H4" s="167"/>
      <c r="I4" s="167"/>
    </row>
    <row r="6" spans="1:10">
      <c r="A6" s="1" t="s">
        <v>2</v>
      </c>
    </row>
    <row r="8" spans="1:10">
      <c r="A8" s="184" t="s">
        <v>3</v>
      </c>
      <c r="B8" s="184" t="s">
        <v>4</v>
      </c>
      <c r="C8" s="186" t="s">
        <v>5</v>
      </c>
      <c r="D8" s="184" t="s">
        <v>6</v>
      </c>
      <c r="E8" s="188" t="s">
        <v>7</v>
      </c>
      <c r="F8" s="190" t="s">
        <v>10</v>
      </c>
      <c r="G8" s="191"/>
      <c r="H8" s="188" t="s">
        <v>11</v>
      </c>
      <c r="I8" s="184" t="s">
        <v>12</v>
      </c>
    </row>
    <row r="9" spans="1:10" ht="47.25">
      <c r="A9" s="185"/>
      <c r="B9" s="185"/>
      <c r="C9" s="187"/>
      <c r="D9" s="185"/>
      <c r="E9" s="189"/>
      <c r="F9" s="2" t="s">
        <v>8</v>
      </c>
      <c r="G9" s="2" t="s">
        <v>9</v>
      </c>
      <c r="H9" s="189"/>
      <c r="I9" s="185"/>
    </row>
    <row r="10" spans="1:10">
      <c r="A10" s="13" t="s">
        <v>13</v>
      </c>
      <c r="B10" s="3"/>
      <c r="C10" s="38"/>
      <c r="D10" s="3"/>
      <c r="E10" s="3"/>
      <c r="F10" s="3"/>
      <c r="G10" s="3"/>
      <c r="H10" s="3"/>
      <c r="I10" s="4"/>
    </row>
    <row r="11" spans="1:10">
      <c r="A11" s="25"/>
      <c r="B11" s="10"/>
      <c r="C11" s="29"/>
      <c r="D11" s="11"/>
      <c r="E11" s="11"/>
      <c r="F11" s="14"/>
      <c r="G11" s="17"/>
      <c r="H11" s="11"/>
      <c r="I11" s="15"/>
      <c r="J11" s="23"/>
    </row>
    <row r="12" spans="1:10" ht="45">
      <c r="A12" s="25" t="s">
        <v>160</v>
      </c>
      <c r="B12" s="10" t="s">
        <v>211</v>
      </c>
      <c r="C12" s="12">
        <v>2759138.9</v>
      </c>
      <c r="D12" s="11"/>
      <c r="E12" s="11"/>
      <c r="F12" s="14">
        <v>0.15</v>
      </c>
      <c r="G12" s="12">
        <v>1517526.4</v>
      </c>
      <c r="H12" s="11"/>
      <c r="I12" s="15"/>
      <c r="J12" s="23"/>
    </row>
    <row r="13" spans="1:10" ht="45">
      <c r="A13" s="25" t="s">
        <v>161</v>
      </c>
      <c r="B13" s="10" t="s">
        <v>26</v>
      </c>
      <c r="C13" s="12">
        <v>3557836.56</v>
      </c>
      <c r="D13" s="11"/>
      <c r="E13" s="11"/>
      <c r="F13" s="14">
        <v>0.55000000000000004</v>
      </c>
      <c r="G13" s="17">
        <v>1967810.11</v>
      </c>
      <c r="H13" s="11"/>
      <c r="I13" s="15"/>
      <c r="J13" s="23"/>
    </row>
    <row r="14" spans="1:10" ht="45">
      <c r="A14" s="25" t="s">
        <v>162</v>
      </c>
      <c r="B14" s="10" t="s">
        <v>18</v>
      </c>
      <c r="C14" s="12">
        <v>8660961.9100000001</v>
      </c>
      <c r="D14" s="11"/>
      <c r="E14" s="11"/>
      <c r="F14" s="14">
        <v>0.51</v>
      </c>
      <c r="G14" s="17">
        <v>4417090.57</v>
      </c>
      <c r="H14" s="11"/>
      <c r="I14" s="15"/>
      <c r="J14" s="23"/>
    </row>
    <row r="15" spans="1:10" ht="60">
      <c r="A15" s="25" t="s">
        <v>38</v>
      </c>
      <c r="B15" s="10" t="s">
        <v>22</v>
      </c>
      <c r="C15" s="12">
        <v>2788916.36</v>
      </c>
      <c r="D15" s="11"/>
      <c r="E15" s="11"/>
      <c r="F15" s="14">
        <v>1</v>
      </c>
      <c r="G15" s="12">
        <v>2788916.36</v>
      </c>
      <c r="H15" s="11"/>
      <c r="I15" s="15"/>
      <c r="J15" s="23"/>
    </row>
    <row r="16" spans="1:10" ht="45">
      <c r="A16" s="25" t="s">
        <v>163</v>
      </c>
      <c r="B16" s="10" t="s">
        <v>26</v>
      </c>
      <c r="C16" s="12">
        <v>1312512.94</v>
      </c>
      <c r="D16" s="11"/>
      <c r="E16" s="11"/>
      <c r="F16" s="14">
        <v>0.55000000000000004</v>
      </c>
      <c r="G16" s="17">
        <v>721882.12</v>
      </c>
      <c r="H16" s="11"/>
      <c r="I16" s="15"/>
      <c r="J16" s="23"/>
    </row>
    <row r="17" spans="1:10" ht="30">
      <c r="A17" s="25" t="s">
        <v>164</v>
      </c>
      <c r="B17" s="10" t="s">
        <v>212</v>
      </c>
      <c r="C17" s="29">
        <v>1361315.26</v>
      </c>
      <c r="D17" s="11"/>
      <c r="E17" s="11"/>
      <c r="F17" s="14">
        <v>1</v>
      </c>
      <c r="G17" s="29">
        <v>1361315.26</v>
      </c>
      <c r="H17" s="11"/>
      <c r="I17" s="15"/>
      <c r="J17" s="23"/>
    </row>
    <row r="18" spans="1:10" ht="60">
      <c r="A18" s="25" t="s">
        <v>165</v>
      </c>
      <c r="B18" s="10" t="s">
        <v>213</v>
      </c>
      <c r="C18" s="12">
        <v>12953254.859999999</v>
      </c>
      <c r="D18" s="11"/>
      <c r="E18" s="11"/>
      <c r="F18" s="14">
        <v>0.55000000000000004</v>
      </c>
      <c r="G18" s="17">
        <v>7124290.1699999999</v>
      </c>
      <c r="H18" s="11"/>
      <c r="I18" s="15"/>
      <c r="J18" s="23"/>
    </row>
    <row r="19" spans="1:10" ht="45">
      <c r="A19" s="25" t="s">
        <v>166</v>
      </c>
      <c r="B19" s="10" t="s">
        <v>214</v>
      </c>
      <c r="C19" s="12">
        <v>415744.62</v>
      </c>
      <c r="D19" s="11"/>
      <c r="E19" s="11"/>
      <c r="F19" s="14">
        <v>1</v>
      </c>
      <c r="G19" s="12">
        <v>415744.62</v>
      </c>
      <c r="H19" s="11"/>
      <c r="I19" s="15"/>
      <c r="J19" s="23"/>
    </row>
    <row r="20" spans="1:10" ht="30">
      <c r="A20" s="25" t="s">
        <v>167</v>
      </c>
      <c r="B20" s="10" t="s">
        <v>213</v>
      </c>
      <c r="C20" s="29">
        <v>743400</v>
      </c>
      <c r="D20" s="11"/>
      <c r="E20" s="11"/>
      <c r="F20" s="14"/>
      <c r="G20" s="17"/>
      <c r="H20" s="11"/>
      <c r="I20" s="15"/>
      <c r="J20" s="23"/>
    </row>
    <row r="21" spans="1:10" ht="45">
      <c r="A21" s="25" t="s">
        <v>168</v>
      </c>
      <c r="B21" s="10" t="s">
        <v>18</v>
      </c>
      <c r="C21" s="12">
        <v>801449</v>
      </c>
      <c r="D21" s="11"/>
      <c r="E21" s="11"/>
      <c r="F21" s="14"/>
      <c r="G21" s="17"/>
      <c r="H21" s="11"/>
      <c r="I21" s="15"/>
      <c r="J21" s="23"/>
    </row>
    <row r="22" spans="1:10" ht="45">
      <c r="A22" s="25" t="s">
        <v>169</v>
      </c>
      <c r="B22" s="10" t="s">
        <v>18</v>
      </c>
      <c r="C22" s="12">
        <v>1835268</v>
      </c>
      <c r="D22" s="11"/>
      <c r="E22" s="11"/>
      <c r="F22" s="14"/>
      <c r="G22" s="17"/>
      <c r="H22" s="11"/>
      <c r="I22" s="15"/>
      <c r="J22" s="23"/>
    </row>
    <row r="23" spans="1:10" ht="60">
      <c r="A23" s="25" t="s">
        <v>170</v>
      </c>
      <c r="B23" s="10" t="s">
        <v>213</v>
      </c>
      <c r="C23" s="12">
        <v>11149877</v>
      </c>
      <c r="D23" s="11"/>
      <c r="E23" s="11"/>
      <c r="F23" s="14"/>
      <c r="G23" s="17"/>
      <c r="H23" s="11"/>
      <c r="I23" s="15"/>
      <c r="J23" s="23"/>
    </row>
    <row r="24" spans="1:10" ht="73.5" customHeight="1">
      <c r="A24" s="25" t="s">
        <v>171</v>
      </c>
      <c r="B24" s="10" t="s">
        <v>215</v>
      </c>
      <c r="C24" s="29">
        <v>4467056</v>
      </c>
      <c r="D24" s="11"/>
      <c r="E24" s="11"/>
      <c r="F24" s="14"/>
      <c r="G24" s="29"/>
      <c r="H24" s="11"/>
      <c r="I24" s="15"/>
      <c r="J24" s="23"/>
    </row>
    <row r="25" spans="1:10" ht="45">
      <c r="A25" s="25" t="s">
        <v>172</v>
      </c>
      <c r="B25" s="10" t="s">
        <v>18</v>
      </c>
      <c r="C25" s="29">
        <v>526096.06000000006</v>
      </c>
      <c r="D25" s="11"/>
      <c r="E25" s="11"/>
      <c r="F25" s="14">
        <v>1</v>
      </c>
      <c r="G25" s="29">
        <v>526096.06000000006</v>
      </c>
      <c r="H25" s="11"/>
      <c r="I25" s="15"/>
      <c r="J25" s="23"/>
    </row>
    <row r="26" spans="1:10" ht="45">
      <c r="A26" s="25" t="s">
        <v>173</v>
      </c>
      <c r="B26" s="10" t="s">
        <v>18</v>
      </c>
      <c r="C26" s="29">
        <v>761139.41</v>
      </c>
      <c r="D26" s="11"/>
      <c r="E26" s="11"/>
      <c r="F26" s="14">
        <v>1</v>
      </c>
      <c r="G26" s="29">
        <v>761139.41</v>
      </c>
      <c r="H26" s="11"/>
      <c r="I26" s="15"/>
      <c r="J26" s="23"/>
    </row>
    <row r="27" spans="1:10" ht="45">
      <c r="A27" s="25" t="s">
        <v>174</v>
      </c>
      <c r="B27" s="10" t="s">
        <v>17</v>
      </c>
      <c r="C27" s="29">
        <v>725037.69</v>
      </c>
      <c r="D27" s="11"/>
      <c r="E27" s="11"/>
      <c r="F27" s="14">
        <v>1</v>
      </c>
      <c r="G27" s="29">
        <v>725037.69000000006</v>
      </c>
      <c r="H27" s="11"/>
      <c r="I27" s="15"/>
      <c r="J27" s="23"/>
    </row>
    <row r="28" spans="1:10" ht="105">
      <c r="A28" s="25" t="s">
        <v>47</v>
      </c>
      <c r="B28" s="10" t="s">
        <v>216</v>
      </c>
      <c r="C28" s="29">
        <v>232263.65</v>
      </c>
      <c r="D28" s="11"/>
      <c r="E28" s="11"/>
      <c r="F28" s="14">
        <v>1</v>
      </c>
      <c r="G28" s="29">
        <v>232263.65</v>
      </c>
      <c r="H28" s="11"/>
      <c r="I28" s="15"/>
      <c r="J28" s="23"/>
    </row>
    <row r="29" spans="1:10" ht="90">
      <c r="A29" s="25" t="s">
        <v>175</v>
      </c>
      <c r="B29" s="10" t="s">
        <v>24</v>
      </c>
      <c r="C29" s="29">
        <v>881829.12</v>
      </c>
      <c r="D29" s="11"/>
      <c r="E29" s="11"/>
      <c r="F29" s="14">
        <v>1</v>
      </c>
      <c r="G29" s="17">
        <v>881829.12</v>
      </c>
      <c r="H29" s="11"/>
      <c r="I29" s="15"/>
      <c r="J29" s="23"/>
    </row>
    <row r="30" spans="1:10" ht="60">
      <c r="A30" s="25" t="s">
        <v>176</v>
      </c>
      <c r="B30" s="10" t="s">
        <v>29</v>
      </c>
      <c r="C30" s="29">
        <v>382333.95</v>
      </c>
      <c r="D30" s="11"/>
      <c r="E30" s="11"/>
      <c r="F30" s="14">
        <v>1</v>
      </c>
      <c r="G30" s="29">
        <v>382333.95</v>
      </c>
      <c r="H30" s="11"/>
      <c r="I30" s="15"/>
      <c r="J30" s="23"/>
    </row>
    <row r="31" spans="1:10" ht="43.5" customHeight="1">
      <c r="A31" s="25" t="s">
        <v>177</v>
      </c>
      <c r="B31" s="10" t="s">
        <v>18</v>
      </c>
      <c r="C31" s="12">
        <v>800110.17</v>
      </c>
      <c r="D31" s="11"/>
      <c r="E31" s="11"/>
      <c r="F31" s="14">
        <v>1</v>
      </c>
      <c r="G31" s="17">
        <v>800110.17</v>
      </c>
      <c r="H31" s="11"/>
      <c r="I31" s="15"/>
      <c r="J31" s="23"/>
    </row>
    <row r="32" spans="1:10" ht="45">
      <c r="A32" s="25" t="s">
        <v>178</v>
      </c>
      <c r="B32" s="10" t="s">
        <v>217</v>
      </c>
      <c r="C32" s="49">
        <v>121879.8</v>
      </c>
      <c r="D32" s="11"/>
      <c r="E32" s="11"/>
      <c r="F32" s="14">
        <v>1</v>
      </c>
      <c r="G32" s="17">
        <v>121879.8</v>
      </c>
      <c r="H32" s="11"/>
      <c r="I32" s="15"/>
      <c r="J32" s="23"/>
    </row>
    <row r="33" spans="1:10" ht="30">
      <c r="A33" s="25" t="s">
        <v>179</v>
      </c>
      <c r="B33" s="10" t="s">
        <v>18</v>
      </c>
      <c r="C33" s="29">
        <v>676061.53</v>
      </c>
      <c r="D33" s="11"/>
      <c r="E33" s="11"/>
      <c r="F33" s="14">
        <v>1</v>
      </c>
      <c r="G33" s="17">
        <v>676061.53</v>
      </c>
      <c r="H33" s="11"/>
      <c r="I33" s="15"/>
      <c r="J33" s="23"/>
    </row>
    <row r="34" spans="1:10" ht="75">
      <c r="A34" s="25" t="s">
        <v>180</v>
      </c>
      <c r="B34" s="10" t="s">
        <v>18</v>
      </c>
      <c r="C34" s="29">
        <v>1079112.1000000001</v>
      </c>
      <c r="D34" s="11"/>
      <c r="E34" s="11"/>
      <c r="F34" s="14">
        <v>1</v>
      </c>
      <c r="G34" s="17">
        <v>1079112.1000000001</v>
      </c>
      <c r="H34" s="11"/>
      <c r="I34" s="15"/>
      <c r="J34" s="23"/>
    </row>
    <row r="35" spans="1:10" ht="67.5" customHeight="1">
      <c r="A35" s="25" t="s">
        <v>181</v>
      </c>
      <c r="B35" s="10" t="s">
        <v>23</v>
      </c>
      <c r="C35" s="29">
        <v>37771</v>
      </c>
      <c r="D35" s="11"/>
      <c r="E35" s="11"/>
      <c r="F35" s="14">
        <v>1</v>
      </c>
      <c r="G35" s="29">
        <v>37771</v>
      </c>
      <c r="H35" s="11"/>
      <c r="I35" s="15"/>
      <c r="J35" s="23"/>
    </row>
    <row r="36" spans="1:10" ht="30">
      <c r="A36" s="25" t="s">
        <v>182</v>
      </c>
      <c r="B36" s="10"/>
      <c r="C36" s="29">
        <v>700225.67</v>
      </c>
      <c r="D36" s="11"/>
      <c r="E36" s="11"/>
      <c r="F36" s="14">
        <v>1</v>
      </c>
      <c r="G36" s="17">
        <v>700225.67</v>
      </c>
      <c r="H36" s="11"/>
      <c r="I36" s="15"/>
      <c r="J36" s="23"/>
    </row>
    <row r="37" spans="1:10" ht="58.5" customHeight="1">
      <c r="A37" s="28" t="s">
        <v>183</v>
      </c>
      <c r="B37" s="10" t="s">
        <v>18</v>
      </c>
      <c r="C37" s="31">
        <v>560187</v>
      </c>
      <c r="D37" s="11"/>
      <c r="E37" s="11"/>
      <c r="F37" s="14"/>
      <c r="G37" s="16"/>
      <c r="H37" s="11"/>
      <c r="I37" s="15"/>
      <c r="J37" s="23"/>
    </row>
    <row r="38" spans="1:10" ht="57" customHeight="1">
      <c r="A38" s="28" t="s">
        <v>184</v>
      </c>
      <c r="B38" s="35" t="s">
        <v>27</v>
      </c>
      <c r="C38" s="32">
        <v>113184.75</v>
      </c>
      <c r="D38" s="11"/>
      <c r="E38" s="11"/>
      <c r="F38" s="14"/>
      <c r="G38" s="16"/>
      <c r="H38" s="11"/>
      <c r="I38" s="15"/>
      <c r="J38" s="23"/>
    </row>
    <row r="39" spans="1:10" ht="46.5" customHeight="1">
      <c r="A39" s="28" t="s">
        <v>185</v>
      </c>
      <c r="B39" s="35" t="s">
        <v>213</v>
      </c>
      <c r="C39" s="50">
        <v>709318</v>
      </c>
      <c r="D39" s="11"/>
      <c r="E39" s="11"/>
      <c r="F39" s="14"/>
      <c r="G39" s="16"/>
      <c r="H39" s="11"/>
      <c r="I39" s="15"/>
      <c r="J39" s="23"/>
    </row>
    <row r="40" spans="1:10" ht="72" customHeight="1">
      <c r="A40" s="28" t="s">
        <v>186</v>
      </c>
      <c r="B40" s="35" t="s">
        <v>18</v>
      </c>
      <c r="C40" s="32">
        <v>249991.88</v>
      </c>
      <c r="D40" s="11"/>
      <c r="E40" s="11"/>
      <c r="F40" s="14"/>
      <c r="G40" s="32"/>
      <c r="H40" s="11"/>
      <c r="I40" s="15"/>
      <c r="J40" s="23"/>
    </row>
    <row r="41" spans="1:10" ht="78" customHeight="1">
      <c r="A41" s="28" t="s">
        <v>187</v>
      </c>
      <c r="B41" s="35" t="s">
        <v>17</v>
      </c>
      <c r="C41" s="32">
        <v>84777</v>
      </c>
      <c r="D41" s="11"/>
      <c r="E41" s="11"/>
      <c r="F41" s="14"/>
      <c r="G41" s="16"/>
      <c r="H41" s="11"/>
      <c r="I41" s="15"/>
      <c r="J41" s="23"/>
    </row>
    <row r="42" spans="1:10" ht="49.5" customHeight="1">
      <c r="A42" s="28" t="s">
        <v>188</v>
      </c>
      <c r="B42" s="35" t="s">
        <v>18</v>
      </c>
      <c r="C42" s="32">
        <v>786071.88</v>
      </c>
      <c r="D42" s="11"/>
      <c r="E42" s="11"/>
      <c r="F42" s="14"/>
      <c r="G42" s="16"/>
      <c r="H42" s="11"/>
      <c r="I42" s="15"/>
      <c r="J42" s="23"/>
    </row>
    <row r="43" spans="1:10" ht="93.75" customHeight="1">
      <c r="A43" s="25" t="s">
        <v>189</v>
      </c>
      <c r="B43" s="10" t="s">
        <v>18</v>
      </c>
      <c r="C43" s="26">
        <v>264153</v>
      </c>
      <c r="D43" s="11"/>
      <c r="E43" s="11"/>
      <c r="F43" s="27"/>
      <c r="G43" s="17"/>
      <c r="H43" s="11"/>
      <c r="I43" s="18"/>
    </row>
    <row r="44" spans="1:10" ht="46.5" customHeight="1">
      <c r="A44" s="28" t="s">
        <v>190</v>
      </c>
      <c r="B44" s="10" t="s">
        <v>24</v>
      </c>
      <c r="C44" s="29">
        <v>59174</v>
      </c>
      <c r="D44" s="11"/>
      <c r="E44" s="6"/>
      <c r="F44" s="14"/>
      <c r="G44" s="11"/>
      <c r="H44" s="11"/>
      <c r="I44" s="15"/>
    </row>
    <row r="45" spans="1:10" ht="81" customHeight="1">
      <c r="A45" s="28" t="s">
        <v>191</v>
      </c>
      <c r="B45" s="10" t="s">
        <v>22</v>
      </c>
      <c r="C45" s="29">
        <v>1781052</v>
      </c>
      <c r="D45" s="11"/>
      <c r="E45" s="11"/>
      <c r="F45" s="19"/>
      <c r="G45" s="16"/>
      <c r="H45" s="11"/>
      <c r="I45" s="15"/>
    </row>
    <row r="46" spans="1:10" ht="67.5" customHeight="1">
      <c r="A46" s="28" t="s">
        <v>191</v>
      </c>
      <c r="B46" s="10" t="s">
        <v>22</v>
      </c>
      <c r="C46" s="29">
        <v>4519194</v>
      </c>
      <c r="D46" s="11"/>
      <c r="E46" s="11"/>
      <c r="F46" s="14"/>
      <c r="G46" s="24"/>
      <c r="H46" s="11"/>
      <c r="I46" s="12"/>
    </row>
    <row r="47" spans="1:10" ht="45">
      <c r="A47" s="28" t="s">
        <v>192</v>
      </c>
      <c r="B47" s="10" t="s">
        <v>18</v>
      </c>
      <c r="C47" s="29">
        <v>647110</v>
      </c>
      <c r="D47" s="11"/>
      <c r="E47" s="11"/>
      <c r="F47" s="14"/>
      <c r="G47" s="24"/>
      <c r="H47" s="11"/>
      <c r="I47" s="15"/>
      <c r="J47" s="23"/>
    </row>
    <row r="48" spans="1:10" ht="49.5" customHeight="1">
      <c r="A48" s="28" t="s">
        <v>193</v>
      </c>
      <c r="B48" s="10" t="s">
        <v>18</v>
      </c>
      <c r="C48" s="26">
        <v>370026</v>
      </c>
      <c r="D48" s="11"/>
      <c r="E48" s="11"/>
      <c r="F48" s="20"/>
      <c r="G48" s="26"/>
      <c r="H48" s="11"/>
      <c r="I48" s="15"/>
      <c r="J48" s="23"/>
    </row>
    <row r="49" spans="1:11">
      <c r="A49" s="25" t="s">
        <v>194</v>
      </c>
      <c r="B49" s="35" t="s">
        <v>22</v>
      </c>
      <c r="C49" s="46">
        <v>93750</v>
      </c>
      <c r="D49" s="11"/>
      <c r="E49" s="11"/>
      <c r="F49" s="20"/>
      <c r="G49" s="22"/>
      <c r="H49" s="11"/>
      <c r="I49" s="15"/>
      <c r="J49" s="23"/>
    </row>
    <row r="50" spans="1:11">
      <c r="A50" s="25" t="s">
        <v>195</v>
      </c>
      <c r="B50" s="35" t="s">
        <v>22</v>
      </c>
      <c r="C50" s="46">
        <v>93750</v>
      </c>
      <c r="D50" s="11"/>
      <c r="E50" s="11"/>
      <c r="F50" s="20"/>
      <c r="G50" s="22"/>
      <c r="H50" s="11"/>
      <c r="I50" s="15"/>
      <c r="J50" s="23"/>
    </row>
    <row r="51" spans="1:11" ht="60">
      <c r="A51" s="39" t="s">
        <v>197</v>
      </c>
      <c r="B51" s="35" t="s">
        <v>18</v>
      </c>
      <c r="C51" s="46">
        <v>118466.25</v>
      </c>
      <c r="D51" s="11"/>
      <c r="E51" s="11"/>
      <c r="F51" s="20">
        <v>1</v>
      </c>
      <c r="G51" s="22">
        <v>118466.25</v>
      </c>
      <c r="H51" s="11"/>
      <c r="I51" s="15"/>
      <c r="J51" s="23"/>
    </row>
    <row r="52" spans="1:11" ht="75">
      <c r="A52" s="25" t="s">
        <v>198</v>
      </c>
      <c r="B52" s="35" t="s">
        <v>218</v>
      </c>
      <c r="C52" s="46">
        <v>67431</v>
      </c>
      <c r="D52" s="11"/>
      <c r="E52" s="11"/>
      <c r="F52" s="14">
        <v>1</v>
      </c>
      <c r="G52" s="16">
        <v>67431</v>
      </c>
      <c r="H52" s="11"/>
      <c r="I52" s="15"/>
      <c r="J52" s="23"/>
    </row>
    <row r="53" spans="1:11" ht="75">
      <c r="A53" s="25" t="s">
        <v>199</v>
      </c>
      <c r="B53" s="35" t="s">
        <v>218</v>
      </c>
      <c r="C53" s="46">
        <v>74235.399999999994</v>
      </c>
      <c r="D53" s="11"/>
      <c r="E53" s="11"/>
      <c r="F53" s="20">
        <v>1</v>
      </c>
      <c r="G53" s="22">
        <v>74235.399999999994</v>
      </c>
      <c r="H53" s="11"/>
      <c r="I53" s="15"/>
      <c r="J53" s="23"/>
    </row>
    <row r="54" spans="1:11" ht="45">
      <c r="A54" s="25" t="s">
        <v>200</v>
      </c>
      <c r="B54" s="35" t="s">
        <v>23</v>
      </c>
      <c r="C54" s="46">
        <v>58530</v>
      </c>
      <c r="D54" s="11"/>
      <c r="E54" s="11"/>
      <c r="F54" s="20">
        <v>1</v>
      </c>
      <c r="G54" s="46">
        <v>58530</v>
      </c>
      <c r="H54" s="11"/>
      <c r="I54" s="15"/>
      <c r="J54" s="23"/>
    </row>
    <row r="55" spans="1:11" ht="45">
      <c r="A55" s="25" t="s">
        <v>201</v>
      </c>
      <c r="B55" s="35" t="s">
        <v>24</v>
      </c>
      <c r="C55" s="46">
        <v>549880</v>
      </c>
      <c r="D55" s="11"/>
      <c r="E55" s="11"/>
      <c r="F55" s="20">
        <v>1</v>
      </c>
      <c r="G55" s="22">
        <v>549880</v>
      </c>
      <c r="H55" s="11"/>
      <c r="I55" s="15"/>
      <c r="J55" s="23"/>
    </row>
    <row r="56" spans="1:11" ht="75">
      <c r="A56" s="25" t="s">
        <v>202</v>
      </c>
      <c r="B56" s="35" t="s">
        <v>24</v>
      </c>
      <c r="C56" s="32">
        <v>66448</v>
      </c>
      <c r="D56" s="11"/>
      <c r="E56" s="11"/>
      <c r="F56" s="20">
        <v>1</v>
      </c>
      <c r="G56" s="32">
        <v>66448</v>
      </c>
      <c r="H56" s="11"/>
      <c r="I56" s="15"/>
      <c r="J56" s="23"/>
    </row>
    <row r="57" spans="1:11" ht="45">
      <c r="A57" s="39" t="s">
        <v>203</v>
      </c>
      <c r="B57" s="35" t="s">
        <v>18</v>
      </c>
      <c r="C57" s="46">
        <v>25000</v>
      </c>
      <c r="D57" s="11"/>
      <c r="E57" s="11"/>
      <c r="F57" s="20"/>
      <c r="G57" s="22">
        <v>25000</v>
      </c>
      <c r="H57" s="11"/>
      <c r="I57" s="15"/>
      <c r="J57" s="23"/>
    </row>
    <row r="58" spans="1:11">
      <c r="A58" s="13" t="s">
        <v>48</v>
      </c>
      <c r="B58" s="42"/>
      <c r="C58" s="32"/>
      <c r="D58" s="11"/>
      <c r="E58" s="11"/>
      <c r="F58" s="14"/>
      <c r="G58" s="16"/>
      <c r="H58" s="11"/>
      <c r="I58" s="15"/>
      <c r="J58" s="23"/>
    </row>
    <row r="59" spans="1:11" ht="45.75" customHeight="1">
      <c r="A59" s="25" t="s">
        <v>15</v>
      </c>
      <c r="B59" s="45" t="s">
        <v>22</v>
      </c>
      <c r="C59" s="32">
        <v>129857891.81999999</v>
      </c>
      <c r="D59" s="11"/>
      <c r="E59" s="11"/>
      <c r="F59" s="14"/>
      <c r="G59" s="45"/>
      <c r="H59" s="11"/>
      <c r="I59" s="15"/>
      <c r="J59" s="23"/>
      <c r="K59" s="1">
        <v>1.23456789876543E+16</v>
      </c>
    </row>
    <row r="60" spans="1:11" ht="30">
      <c r="A60" s="39" t="s">
        <v>204</v>
      </c>
      <c r="B60" s="35" t="s">
        <v>219</v>
      </c>
      <c r="C60" s="46">
        <v>2309865.6</v>
      </c>
      <c r="D60" s="11"/>
      <c r="E60" s="11"/>
      <c r="F60" s="20">
        <v>0.9</v>
      </c>
      <c r="G60" s="22">
        <v>2078879.04</v>
      </c>
      <c r="H60" s="11"/>
      <c r="I60" s="15"/>
      <c r="J60" s="23"/>
    </row>
    <row r="61" spans="1:11" ht="30">
      <c r="A61" s="39" t="s">
        <v>205</v>
      </c>
      <c r="B61" s="35" t="s">
        <v>24</v>
      </c>
      <c r="C61" s="46">
        <v>3137285.5</v>
      </c>
      <c r="D61" s="11"/>
      <c r="E61" s="11"/>
      <c r="F61" s="20">
        <v>1</v>
      </c>
      <c r="G61" s="22">
        <v>3137285.5</v>
      </c>
      <c r="H61" s="11"/>
      <c r="I61" s="15"/>
      <c r="J61" s="23"/>
    </row>
    <row r="62" spans="1:11" ht="30">
      <c r="A62" s="39" t="s">
        <v>206</v>
      </c>
      <c r="B62" s="35" t="s">
        <v>33</v>
      </c>
      <c r="C62" s="46">
        <v>2145000</v>
      </c>
      <c r="D62" s="11"/>
      <c r="E62" s="11"/>
      <c r="F62" s="20"/>
      <c r="G62" s="22"/>
      <c r="H62" s="11"/>
      <c r="I62" s="15"/>
      <c r="J62" s="23"/>
    </row>
    <row r="63" spans="1:11" ht="30">
      <c r="A63" s="39" t="s">
        <v>207</v>
      </c>
      <c r="B63" s="35" t="s">
        <v>220</v>
      </c>
      <c r="C63" s="46">
        <v>1650000</v>
      </c>
      <c r="D63" s="11"/>
      <c r="E63" s="11"/>
      <c r="F63" s="20"/>
      <c r="G63" s="22"/>
      <c r="H63" s="11"/>
      <c r="I63" s="15"/>
      <c r="J63" s="23"/>
    </row>
    <row r="64" spans="1:11" ht="45">
      <c r="A64" s="39" t="s">
        <v>208</v>
      </c>
      <c r="B64" s="35" t="s">
        <v>221</v>
      </c>
      <c r="C64" s="46">
        <v>2172500</v>
      </c>
      <c r="D64" s="11"/>
      <c r="E64" s="11"/>
      <c r="F64" s="20"/>
      <c r="G64" s="22"/>
      <c r="H64" s="11"/>
      <c r="I64" s="15"/>
      <c r="J64" s="23"/>
    </row>
    <row r="65" spans="1:10" ht="45">
      <c r="A65" s="39" t="s">
        <v>209</v>
      </c>
      <c r="B65" s="35" t="s">
        <v>215</v>
      </c>
      <c r="C65" s="46">
        <v>866385.46</v>
      </c>
      <c r="D65" s="11"/>
      <c r="E65" s="11"/>
      <c r="F65" s="20"/>
      <c r="G65" s="22"/>
      <c r="H65" s="11"/>
      <c r="I65" s="15"/>
      <c r="J65" s="23"/>
    </row>
    <row r="66" spans="1:10" ht="45">
      <c r="A66" s="39" t="s">
        <v>210</v>
      </c>
      <c r="B66" s="35" t="s">
        <v>33</v>
      </c>
      <c r="C66" s="46">
        <v>404693</v>
      </c>
      <c r="D66" s="11"/>
      <c r="E66" s="11"/>
      <c r="F66" s="20"/>
      <c r="G66" s="22"/>
      <c r="H66" s="11"/>
      <c r="I66" s="15"/>
      <c r="J66" s="23"/>
    </row>
    <row r="67" spans="1:10">
      <c r="A67" s="13" t="s">
        <v>14</v>
      </c>
      <c r="B67" s="5"/>
      <c r="C67" s="6"/>
      <c r="D67" s="6"/>
      <c r="E67" s="6"/>
      <c r="F67" s="7"/>
      <c r="G67" s="6"/>
      <c r="H67" s="6"/>
      <c r="I67" s="8"/>
    </row>
    <row r="68" spans="1:10" ht="30">
      <c r="A68" s="25" t="s">
        <v>196</v>
      </c>
      <c r="B68" s="8" t="s">
        <v>22</v>
      </c>
      <c r="C68" s="8">
        <v>185000</v>
      </c>
      <c r="D68" s="6"/>
      <c r="E68" s="6"/>
      <c r="F68" s="19"/>
      <c r="G68" s="68"/>
      <c r="H68" s="6"/>
      <c r="I68" s="15"/>
      <c r="J68" s="23"/>
    </row>
    <row r="70" spans="1:10" ht="16.5" thickBot="1">
      <c r="C70" s="69">
        <f>SUM(C12:C69)</f>
        <v>213750943.10000002</v>
      </c>
    </row>
    <row r="71" spans="1:10" ht="16.5" thickTop="1"/>
  </sheetData>
  <mergeCells count="10">
    <mergeCell ref="I8:I9"/>
    <mergeCell ref="A3:I3"/>
    <mergeCell ref="A4:I4"/>
    <mergeCell ref="A8:A9"/>
    <mergeCell ref="B8:B9"/>
    <mergeCell ref="C8:C9"/>
    <mergeCell ref="D8:D9"/>
    <mergeCell ref="E8:E9"/>
    <mergeCell ref="F8:G8"/>
    <mergeCell ref="H8:H9"/>
  </mergeCells>
  <pageMargins left="0.7" right="0.7" top="0.25" bottom="0.47" header="0.2" footer="0.26"/>
  <pageSetup paperSize="5" orientation="landscape" horizontalDpi="300" verticalDpi="300" r:id="rId1"/>
  <headerFooter>
    <oddFooter>Page &amp;P of &amp;N</oddFooter>
  </headerFooter>
</worksheet>
</file>

<file path=xl/worksheets/sheet8.xml><?xml version="1.0" encoding="utf-8"?>
<worksheet xmlns="http://schemas.openxmlformats.org/spreadsheetml/2006/main" xmlns:r="http://schemas.openxmlformats.org/officeDocument/2006/relationships">
  <dimension ref="A1:K104"/>
  <sheetViews>
    <sheetView workbookViewId="0">
      <selection activeCell="A35" sqref="A35"/>
    </sheetView>
  </sheetViews>
  <sheetFormatPr defaultRowHeight="15.75"/>
  <cols>
    <col min="1" max="1" width="27.42578125" style="1" customWidth="1"/>
    <col min="2" max="2" width="18.28515625" style="54" customWidth="1"/>
    <col min="3" max="3" width="15.85546875" style="1" customWidth="1"/>
    <col min="4" max="4" width="15.85546875" style="34" customWidth="1"/>
    <col min="5" max="5" width="14.140625" style="1" customWidth="1"/>
    <col min="6" max="6" width="19.85546875" style="1" customWidth="1"/>
    <col min="7" max="7" width="18.7109375" style="1" customWidth="1"/>
    <col min="8" max="8" width="17.5703125" style="1" customWidth="1"/>
    <col min="9" max="9" width="18" style="1" customWidth="1"/>
    <col min="10" max="10" width="12.140625" style="1" customWidth="1"/>
    <col min="11" max="16384" width="9.140625" style="1"/>
  </cols>
  <sheetData>
    <row r="1" spans="1:11">
      <c r="A1" s="1" t="s">
        <v>0</v>
      </c>
    </row>
    <row r="3" spans="1:11">
      <c r="A3" s="167" t="s">
        <v>1</v>
      </c>
      <c r="B3" s="167"/>
      <c r="C3" s="167"/>
      <c r="D3" s="167"/>
      <c r="E3" s="167"/>
      <c r="F3" s="167"/>
      <c r="G3" s="167"/>
      <c r="H3" s="167"/>
      <c r="I3" s="167"/>
      <c r="J3" s="167"/>
    </row>
    <row r="4" spans="1:11">
      <c r="A4" s="167" t="s">
        <v>36</v>
      </c>
      <c r="B4" s="167"/>
      <c r="C4" s="167"/>
      <c r="D4" s="167"/>
      <c r="E4" s="167"/>
      <c r="F4" s="167"/>
      <c r="G4" s="167"/>
      <c r="H4" s="167"/>
      <c r="I4" s="167"/>
      <c r="J4" s="167"/>
    </row>
    <row r="6" spans="1:11">
      <c r="A6" s="1" t="s">
        <v>2</v>
      </c>
    </row>
    <row r="8" spans="1:11">
      <c r="A8" s="184" t="s">
        <v>3</v>
      </c>
      <c r="B8" s="186" t="s">
        <v>5</v>
      </c>
      <c r="C8" s="184" t="s">
        <v>4</v>
      </c>
      <c r="D8" s="186" t="s">
        <v>5</v>
      </c>
      <c r="E8" s="184" t="s">
        <v>6</v>
      </c>
      <c r="F8" s="188" t="s">
        <v>7</v>
      </c>
      <c r="G8" s="190" t="s">
        <v>10</v>
      </c>
      <c r="H8" s="191"/>
      <c r="I8" s="188" t="s">
        <v>11</v>
      </c>
      <c r="J8" s="184" t="s">
        <v>12</v>
      </c>
    </row>
    <row r="9" spans="1:11" ht="47.25">
      <c r="A9" s="185"/>
      <c r="B9" s="187"/>
      <c r="C9" s="185"/>
      <c r="D9" s="187"/>
      <c r="E9" s="185"/>
      <c r="F9" s="189"/>
      <c r="G9" s="2" t="s">
        <v>8</v>
      </c>
      <c r="H9" s="2" t="s">
        <v>9</v>
      </c>
      <c r="I9" s="189"/>
      <c r="J9" s="185"/>
    </row>
    <row r="10" spans="1:11">
      <c r="A10" s="13" t="s">
        <v>13</v>
      </c>
      <c r="B10" s="55"/>
      <c r="C10" s="3"/>
      <c r="D10" s="38"/>
      <c r="E10" s="3"/>
      <c r="F10" s="3"/>
      <c r="G10" s="3"/>
      <c r="H10" s="3"/>
      <c r="I10" s="3"/>
      <c r="J10" s="4"/>
    </row>
    <row r="11" spans="1:11">
      <c r="A11" s="25"/>
      <c r="B11" s="52"/>
      <c r="C11" s="10"/>
      <c r="D11" s="29"/>
      <c r="E11" s="11"/>
      <c r="F11" s="11"/>
      <c r="G11" s="14"/>
      <c r="H11" s="17"/>
      <c r="I11" s="11"/>
      <c r="J11" s="15"/>
      <c r="K11" s="23"/>
    </row>
    <row r="12" spans="1:11" ht="31.5">
      <c r="A12" s="25" t="s">
        <v>54</v>
      </c>
      <c r="B12" s="10" t="s">
        <v>53</v>
      </c>
      <c r="C12" s="10"/>
      <c r="D12" s="12">
        <v>3334213</v>
      </c>
      <c r="E12" s="11"/>
      <c r="F12" s="11"/>
      <c r="G12" s="14"/>
      <c r="H12" s="17"/>
      <c r="I12" s="11"/>
      <c r="J12" s="15"/>
      <c r="K12" s="23"/>
    </row>
    <row r="13" spans="1:11" ht="45">
      <c r="A13" s="25" t="s">
        <v>56</v>
      </c>
      <c r="B13" s="10" t="s">
        <v>55</v>
      </c>
      <c r="C13" s="10"/>
      <c r="D13" s="12">
        <v>2768610</v>
      </c>
      <c r="E13" s="11"/>
      <c r="F13" s="11"/>
      <c r="G13" s="14"/>
      <c r="H13" s="17"/>
      <c r="I13" s="11"/>
      <c r="J13" s="15"/>
      <c r="K13" s="23"/>
    </row>
    <row r="14" spans="1:11" ht="31.5">
      <c r="A14" s="25" t="s">
        <v>57</v>
      </c>
      <c r="B14" s="10" t="s">
        <v>30</v>
      </c>
      <c r="C14" s="10"/>
      <c r="D14" s="12">
        <v>3932893</v>
      </c>
      <c r="E14" s="11"/>
      <c r="F14" s="11"/>
      <c r="G14" s="14"/>
      <c r="H14" s="17"/>
      <c r="I14" s="11"/>
      <c r="J14" s="15"/>
      <c r="K14" s="23"/>
    </row>
    <row r="15" spans="1:11" ht="31.5">
      <c r="A15" s="25" t="s">
        <v>54</v>
      </c>
      <c r="B15" s="10" t="s">
        <v>58</v>
      </c>
      <c r="C15" s="10"/>
      <c r="D15" s="12">
        <v>3583404</v>
      </c>
      <c r="E15" s="11"/>
      <c r="F15" s="11"/>
      <c r="G15" s="14"/>
      <c r="H15" s="17"/>
      <c r="I15" s="11"/>
      <c r="J15" s="15"/>
      <c r="K15" s="23"/>
    </row>
    <row r="16" spans="1:11" ht="31.5">
      <c r="A16" s="25" t="s">
        <v>60</v>
      </c>
      <c r="B16" s="10" t="s">
        <v>59</v>
      </c>
      <c r="C16" s="10"/>
      <c r="D16" s="12">
        <v>617817.99</v>
      </c>
      <c r="E16" s="11"/>
      <c r="F16" s="11"/>
      <c r="G16" s="14"/>
      <c r="H16" s="17"/>
      <c r="I16" s="11"/>
      <c r="J16" s="15"/>
      <c r="K16" s="23"/>
    </row>
    <row r="17" spans="1:11" ht="45">
      <c r="A17" s="25" t="s">
        <v>37</v>
      </c>
      <c r="B17" s="10" t="s">
        <v>34</v>
      </c>
      <c r="C17" s="10"/>
      <c r="D17" s="29">
        <v>3479594.61</v>
      </c>
      <c r="E17" s="11"/>
      <c r="F17" s="11"/>
      <c r="G17" s="14"/>
      <c r="H17" s="29">
        <v>2435716.23</v>
      </c>
      <c r="I17" s="11"/>
      <c r="J17" s="15"/>
      <c r="K17" s="23"/>
    </row>
    <row r="18" spans="1:11" ht="30">
      <c r="A18" s="25" t="s">
        <v>61</v>
      </c>
      <c r="B18" s="10" t="s">
        <v>18</v>
      </c>
      <c r="C18" s="10"/>
      <c r="D18" s="12">
        <v>8665775</v>
      </c>
      <c r="E18" s="11"/>
      <c r="F18" s="11"/>
      <c r="G18" s="14"/>
      <c r="H18" s="17"/>
      <c r="I18" s="11"/>
      <c r="J18" s="15"/>
      <c r="K18" s="23"/>
    </row>
    <row r="19" spans="1:11" ht="30">
      <c r="A19" s="25" t="s">
        <v>62</v>
      </c>
      <c r="B19" s="10" t="s">
        <v>18</v>
      </c>
      <c r="C19" s="10"/>
      <c r="D19" s="12">
        <v>2500000</v>
      </c>
      <c r="E19" s="11"/>
      <c r="F19" s="11"/>
      <c r="G19" s="14"/>
      <c r="H19" s="17"/>
      <c r="I19" s="11"/>
      <c r="J19" s="15"/>
      <c r="K19" s="23"/>
    </row>
    <row r="20" spans="1:11" ht="60">
      <c r="A20" s="25" t="s">
        <v>38</v>
      </c>
      <c r="B20" s="10" t="s">
        <v>22</v>
      </c>
      <c r="C20" s="10"/>
      <c r="D20" s="12">
        <v>2793245</v>
      </c>
      <c r="E20" s="11"/>
      <c r="F20" s="11"/>
      <c r="G20" s="14"/>
      <c r="H20" s="17"/>
      <c r="I20" s="11"/>
      <c r="J20" s="15"/>
      <c r="K20" s="23"/>
    </row>
    <row r="21" spans="1:11" ht="45">
      <c r="A21" s="25" t="s">
        <v>63</v>
      </c>
      <c r="B21" s="10" t="s">
        <v>26</v>
      </c>
      <c r="C21" s="10"/>
      <c r="D21" s="12">
        <v>1317830</v>
      </c>
      <c r="E21" s="11"/>
      <c r="F21" s="11"/>
      <c r="G21" s="14"/>
      <c r="H21" s="17"/>
      <c r="I21" s="11"/>
      <c r="J21" s="15"/>
      <c r="K21" s="23"/>
    </row>
    <row r="22" spans="1:11" ht="31.5">
      <c r="A22" s="25" t="s">
        <v>65</v>
      </c>
      <c r="B22" s="10" t="s">
        <v>64</v>
      </c>
      <c r="C22" s="10"/>
      <c r="D22" s="29">
        <v>1361315.26</v>
      </c>
      <c r="E22" s="11"/>
      <c r="F22" s="11"/>
      <c r="G22" s="14"/>
      <c r="H22" s="17"/>
      <c r="I22" s="11"/>
      <c r="J22" s="15"/>
      <c r="K22" s="23"/>
    </row>
    <row r="23" spans="1:11" ht="31.5">
      <c r="A23" s="25" t="s">
        <v>67</v>
      </c>
      <c r="B23" s="10" t="s">
        <v>66</v>
      </c>
      <c r="C23" s="10"/>
      <c r="D23" s="12">
        <v>1155217</v>
      </c>
      <c r="E23" s="11"/>
      <c r="F23" s="11"/>
      <c r="G23" s="14"/>
      <c r="H23" s="17"/>
      <c r="I23" s="11"/>
      <c r="J23" s="15"/>
      <c r="K23" s="23"/>
    </row>
    <row r="24" spans="1:11" ht="75">
      <c r="A24" s="25" t="s">
        <v>68</v>
      </c>
      <c r="B24" s="10" t="s">
        <v>19</v>
      </c>
      <c r="C24" s="10"/>
      <c r="D24" s="12">
        <v>1669000</v>
      </c>
      <c r="E24" s="11"/>
      <c r="F24" s="11"/>
      <c r="G24" s="14"/>
      <c r="H24" s="17"/>
      <c r="I24" s="11"/>
      <c r="J24" s="15"/>
      <c r="K24" s="23"/>
    </row>
    <row r="25" spans="1:11" ht="45">
      <c r="A25" s="25" t="s">
        <v>70</v>
      </c>
      <c r="B25" s="10" t="s">
        <v>69</v>
      </c>
      <c r="C25" s="10"/>
      <c r="D25" s="12">
        <v>13000000</v>
      </c>
      <c r="E25" s="11"/>
      <c r="F25" s="11"/>
      <c r="G25" s="14"/>
      <c r="H25" s="17"/>
      <c r="I25" s="11"/>
      <c r="J25" s="15"/>
      <c r="K25" s="23"/>
    </row>
    <row r="26" spans="1:11">
      <c r="A26" s="25" t="s">
        <v>39</v>
      </c>
      <c r="B26" s="10"/>
      <c r="C26" s="10"/>
      <c r="D26" s="29">
        <v>3867420</v>
      </c>
      <c r="E26" s="11"/>
      <c r="F26" s="11"/>
      <c r="G26" s="14">
        <v>1</v>
      </c>
      <c r="H26" s="29">
        <v>3867420</v>
      </c>
      <c r="I26" s="11"/>
      <c r="J26" s="15"/>
      <c r="K26" s="23"/>
    </row>
    <row r="27" spans="1:11">
      <c r="A27" s="25" t="s">
        <v>40</v>
      </c>
      <c r="B27" s="10"/>
      <c r="C27" s="10"/>
      <c r="D27" s="29">
        <v>3688155</v>
      </c>
      <c r="E27" s="11"/>
      <c r="F27" s="11"/>
      <c r="G27" s="14">
        <v>1</v>
      </c>
      <c r="H27" s="29">
        <v>3688155</v>
      </c>
      <c r="I27" s="11"/>
      <c r="J27" s="15"/>
      <c r="K27" s="23"/>
    </row>
    <row r="28" spans="1:11">
      <c r="A28" s="25" t="s">
        <v>41</v>
      </c>
      <c r="B28" s="10"/>
      <c r="C28" s="10"/>
      <c r="D28" s="29">
        <v>2428380</v>
      </c>
      <c r="E28" s="11"/>
      <c r="F28" s="11"/>
      <c r="G28" s="14">
        <v>1</v>
      </c>
      <c r="H28" s="29">
        <v>2428380</v>
      </c>
      <c r="I28" s="11"/>
      <c r="J28" s="15"/>
      <c r="K28" s="23"/>
    </row>
    <row r="29" spans="1:11" ht="30">
      <c r="A29" s="25" t="s">
        <v>42</v>
      </c>
      <c r="B29" s="10"/>
      <c r="C29" s="10"/>
      <c r="D29" s="29">
        <v>4497750</v>
      </c>
      <c r="E29" s="11"/>
      <c r="F29" s="11"/>
      <c r="G29" s="14">
        <v>1</v>
      </c>
      <c r="H29" s="29">
        <v>4497750</v>
      </c>
      <c r="I29" s="11"/>
      <c r="J29" s="15"/>
      <c r="K29" s="23"/>
    </row>
    <row r="30" spans="1:11" ht="30">
      <c r="A30" s="25" t="s">
        <v>42</v>
      </c>
      <c r="B30" s="10"/>
      <c r="C30" s="10"/>
      <c r="D30" s="29">
        <v>4497750</v>
      </c>
      <c r="E30" s="11"/>
      <c r="F30" s="11"/>
      <c r="G30" s="14">
        <v>1</v>
      </c>
      <c r="H30" s="29">
        <v>4497750</v>
      </c>
      <c r="I30" s="11"/>
      <c r="J30" s="15"/>
      <c r="K30" s="23"/>
    </row>
    <row r="31" spans="1:11">
      <c r="A31" s="25" t="s">
        <v>43</v>
      </c>
      <c r="B31" s="10"/>
      <c r="C31" s="10"/>
      <c r="D31" s="29">
        <v>3711250</v>
      </c>
      <c r="E31" s="11"/>
      <c r="F31" s="11"/>
      <c r="G31" s="14"/>
      <c r="H31" s="17"/>
      <c r="I31" s="11"/>
      <c r="J31" s="15"/>
      <c r="K31" s="23"/>
    </row>
    <row r="32" spans="1:11">
      <c r="A32" s="25" t="s">
        <v>44</v>
      </c>
      <c r="B32" s="10"/>
      <c r="C32" s="10"/>
      <c r="D32" s="29">
        <v>2203897.5</v>
      </c>
      <c r="E32" s="11"/>
      <c r="F32" s="11"/>
      <c r="G32" s="14">
        <v>1</v>
      </c>
      <c r="H32" s="29">
        <v>2203897.5</v>
      </c>
      <c r="I32" s="11"/>
      <c r="J32" s="15"/>
      <c r="K32" s="23"/>
    </row>
    <row r="33" spans="1:11" ht="43.5" customHeight="1">
      <c r="A33" s="25" t="s">
        <v>71</v>
      </c>
      <c r="B33" s="10" t="s">
        <v>35</v>
      </c>
      <c r="C33" s="10"/>
      <c r="D33" s="12">
        <v>192500</v>
      </c>
      <c r="E33" s="11"/>
      <c r="F33" s="11"/>
      <c r="G33" s="14"/>
      <c r="H33" s="17"/>
      <c r="I33" s="11"/>
      <c r="J33" s="15"/>
      <c r="K33" s="23"/>
    </row>
    <row r="34" spans="1:11" ht="30">
      <c r="A34" s="25" t="s">
        <v>72</v>
      </c>
      <c r="B34" s="52" t="s">
        <v>18</v>
      </c>
      <c r="C34" s="10"/>
      <c r="D34" s="49">
        <v>966027.99</v>
      </c>
      <c r="E34" s="11"/>
      <c r="F34" s="11"/>
      <c r="G34" s="14">
        <v>1</v>
      </c>
      <c r="H34" s="17">
        <v>966027.99</v>
      </c>
      <c r="I34" s="11"/>
      <c r="J34" s="15"/>
      <c r="K34" s="23"/>
    </row>
    <row r="35" spans="1:11" ht="60">
      <c r="A35" s="25" t="s">
        <v>74</v>
      </c>
      <c r="B35" s="53" t="s">
        <v>73</v>
      </c>
      <c r="C35" s="10"/>
      <c r="D35" s="29">
        <v>937260</v>
      </c>
      <c r="E35" s="11"/>
      <c r="F35" s="11"/>
      <c r="G35" s="14"/>
      <c r="H35" s="17"/>
      <c r="I35" s="11"/>
      <c r="J35" s="15"/>
      <c r="K35" s="23"/>
    </row>
    <row r="36" spans="1:11" ht="30">
      <c r="A36" s="25" t="s">
        <v>75</v>
      </c>
      <c r="B36" s="52" t="s">
        <v>76</v>
      </c>
      <c r="C36" s="10"/>
      <c r="D36" s="29">
        <v>763049</v>
      </c>
      <c r="E36" s="11"/>
      <c r="F36" s="11"/>
      <c r="G36" s="14"/>
      <c r="H36" s="17"/>
      <c r="I36" s="11"/>
      <c r="J36" s="15"/>
      <c r="K36" s="23"/>
    </row>
    <row r="37" spans="1:11" ht="45">
      <c r="A37" s="25" t="s">
        <v>77</v>
      </c>
      <c r="B37" s="52" t="s">
        <v>17</v>
      </c>
      <c r="C37" s="10"/>
      <c r="D37" s="29">
        <v>725037.69</v>
      </c>
      <c r="E37" s="11"/>
      <c r="F37" s="11"/>
      <c r="G37" s="14">
        <v>1</v>
      </c>
      <c r="H37" s="17">
        <v>725037.69</v>
      </c>
      <c r="I37" s="11"/>
      <c r="J37" s="15"/>
      <c r="K37" s="23"/>
    </row>
    <row r="38" spans="1:11" ht="60">
      <c r="A38" s="25" t="s">
        <v>78</v>
      </c>
      <c r="B38" s="53" t="s">
        <v>79</v>
      </c>
      <c r="C38" s="10"/>
      <c r="D38" s="29">
        <v>625444</v>
      </c>
      <c r="E38" s="11"/>
      <c r="F38" s="11"/>
      <c r="G38" s="14"/>
      <c r="H38" s="17"/>
      <c r="I38" s="11"/>
      <c r="J38" s="15"/>
      <c r="K38" s="23"/>
    </row>
    <row r="39" spans="1:11" ht="60">
      <c r="A39" s="25" t="s">
        <v>45</v>
      </c>
      <c r="B39" s="52" t="s">
        <v>34</v>
      </c>
      <c r="C39" s="10"/>
      <c r="D39" s="29">
        <v>348252</v>
      </c>
      <c r="E39" s="11"/>
      <c r="F39" s="11"/>
      <c r="G39" s="14"/>
      <c r="H39" s="17"/>
      <c r="I39" s="11"/>
      <c r="J39" s="15"/>
      <c r="K39" s="23"/>
    </row>
    <row r="40" spans="1:11" ht="58.5" customHeight="1">
      <c r="A40" s="28" t="s">
        <v>52</v>
      </c>
      <c r="B40" s="56"/>
      <c r="C40" s="10"/>
      <c r="D40" s="31">
        <v>524065</v>
      </c>
      <c r="E40" s="11"/>
      <c r="F40" s="11"/>
      <c r="G40" s="14"/>
      <c r="H40" s="16"/>
      <c r="I40" s="11"/>
      <c r="J40" s="15"/>
      <c r="K40" s="23"/>
    </row>
    <row r="41" spans="1:11" ht="57" customHeight="1">
      <c r="A41" s="28" t="s">
        <v>46</v>
      </c>
      <c r="B41" s="56"/>
      <c r="C41" s="35"/>
      <c r="D41" s="32">
        <v>3340485</v>
      </c>
      <c r="E41" s="11"/>
      <c r="F41" s="11"/>
      <c r="G41" s="14"/>
      <c r="H41" s="16">
        <v>2950328.78</v>
      </c>
      <c r="I41" s="11"/>
      <c r="J41" s="15"/>
      <c r="K41" s="23"/>
    </row>
    <row r="42" spans="1:11" ht="46.5" customHeight="1">
      <c r="A42" s="28" t="s">
        <v>47</v>
      </c>
      <c r="B42" s="56"/>
      <c r="C42" s="35"/>
      <c r="D42" s="50">
        <v>232263.65</v>
      </c>
      <c r="E42" s="11"/>
      <c r="F42" s="11"/>
      <c r="G42" s="14"/>
      <c r="H42" s="16"/>
      <c r="I42" s="11"/>
      <c r="J42" s="15"/>
      <c r="K42" s="23"/>
    </row>
    <row r="43" spans="1:11" ht="84" customHeight="1">
      <c r="A43" s="28" t="s">
        <v>80</v>
      </c>
      <c r="B43" s="65" t="s">
        <v>81</v>
      </c>
      <c r="C43" s="35"/>
      <c r="D43" s="32">
        <v>885151</v>
      </c>
      <c r="E43" s="11"/>
      <c r="F43" s="11"/>
      <c r="G43" s="14"/>
      <c r="H43" s="16"/>
      <c r="I43" s="11"/>
      <c r="J43" s="15"/>
      <c r="K43" s="23"/>
    </row>
    <row r="44" spans="1:11" ht="31.5" customHeight="1">
      <c r="A44" s="28" t="s">
        <v>82</v>
      </c>
      <c r="B44" s="56" t="s">
        <v>28</v>
      </c>
      <c r="C44" s="35"/>
      <c r="D44" s="32">
        <v>784996</v>
      </c>
      <c r="E44" s="11"/>
      <c r="F44" s="11"/>
      <c r="G44" s="14"/>
      <c r="H44" s="16"/>
      <c r="I44" s="11"/>
      <c r="J44" s="15"/>
      <c r="K44" s="23"/>
    </row>
    <row r="45" spans="1:11" ht="47.25" customHeight="1">
      <c r="A45" s="28" t="s">
        <v>84</v>
      </c>
      <c r="B45" s="65" t="s">
        <v>83</v>
      </c>
      <c r="C45" s="35"/>
      <c r="D45" s="32">
        <v>384230</v>
      </c>
      <c r="E45" s="11"/>
      <c r="F45" s="11"/>
      <c r="G45" s="14"/>
      <c r="H45" s="16"/>
      <c r="I45" s="11"/>
      <c r="J45" s="15"/>
      <c r="K45" s="23"/>
    </row>
    <row r="46" spans="1:11" ht="49.5" customHeight="1">
      <c r="A46" s="28" t="s">
        <v>85</v>
      </c>
      <c r="B46" s="56" t="s">
        <v>18</v>
      </c>
      <c r="C46" s="35"/>
      <c r="D46" s="32">
        <v>802945</v>
      </c>
      <c r="E46" s="11"/>
      <c r="F46" s="11"/>
      <c r="G46" s="14"/>
      <c r="H46" s="16"/>
      <c r="I46" s="11"/>
      <c r="J46" s="15"/>
      <c r="K46" s="23"/>
    </row>
    <row r="47" spans="1:11" ht="48" customHeight="1">
      <c r="A47" s="28" t="s">
        <v>87</v>
      </c>
      <c r="B47" s="65" t="s">
        <v>86</v>
      </c>
      <c r="C47" s="35"/>
      <c r="D47" s="32">
        <v>648094</v>
      </c>
      <c r="E47" s="11"/>
      <c r="F47" s="11"/>
      <c r="G47" s="14"/>
      <c r="H47" s="16"/>
      <c r="I47" s="11"/>
      <c r="J47" s="15"/>
      <c r="K47" s="23"/>
    </row>
    <row r="48" spans="1:11" ht="47.25" customHeight="1">
      <c r="A48" s="25" t="s">
        <v>89</v>
      </c>
      <c r="B48" s="12" t="s">
        <v>88</v>
      </c>
      <c r="C48" s="10"/>
      <c r="D48" s="26">
        <v>1597909</v>
      </c>
      <c r="E48" s="11"/>
      <c r="F48" s="11"/>
      <c r="G48" s="27"/>
      <c r="H48" s="17"/>
      <c r="I48" s="11"/>
      <c r="J48" s="18"/>
    </row>
    <row r="49" spans="1:11" ht="48.75" customHeight="1">
      <c r="A49" s="28" t="s">
        <v>91</v>
      </c>
      <c r="B49" s="12" t="s">
        <v>90</v>
      </c>
      <c r="C49" s="10"/>
      <c r="D49" s="29">
        <v>1134486</v>
      </c>
      <c r="E49" s="6"/>
      <c r="F49" s="6"/>
      <c r="G49" s="14"/>
      <c r="H49" s="17"/>
      <c r="I49" s="6"/>
      <c r="J49" s="15"/>
    </row>
    <row r="50" spans="1:11" ht="65.25" customHeight="1">
      <c r="A50" s="28" t="s">
        <v>93</v>
      </c>
      <c r="B50" s="12" t="s">
        <v>92</v>
      </c>
      <c r="C50" s="10"/>
      <c r="D50" s="29">
        <v>4333986</v>
      </c>
      <c r="E50" s="11"/>
      <c r="F50" s="6"/>
      <c r="G50" s="14"/>
      <c r="H50" s="17"/>
      <c r="I50" s="11"/>
      <c r="J50" s="15"/>
    </row>
    <row r="51" spans="1:11" ht="84" customHeight="1">
      <c r="A51" s="28" t="s">
        <v>95</v>
      </c>
      <c r="B51" s="12" t="s">
        <v>94</v>
      </c>
      <c r="C51" s="10"/>
      <c r="D51" s="29">
        <v>878999.06</v>
      </c>
      <c r="E51" s="11"/>
      <c r="F51" s="6"/>
      <c r="G51" s="14">
        <v>1</v>
      </c>
      <c r="H51" s="11">
        <v>878999.06</v>
      </c>
      <c r="I51" s="11"/>
      <c r="J51" s="15"/>
    </row>
    <row r="52" spans="1:11" ht="81" customHeight="1">
      <c r="A52" s="28" t="s">
        <v>97</v>
      </c>
      <c r="B52" s="12" t="s">
        <v>96</v>
      </c>
      <c r="C52" s="10"/>
      <c r="D52" s="29">
        <v>1084752</v>
      </c>
      <c r="E52" s="11"/>
      <c r="F52" s="11"/>
      <c r="G52" s="19"/>
      <c r="H52" s="16"/>
      <c r="I52" s="11"/>
      <c r="J52" s="15"/>
      <c r="K52" s="21"/>
    </row>
    <row r="53" spans="1:11" ht="67.5" customHeight="1">
      <c r="A53" s="28" t="s">
        <v>98</v>
      </c>
      <c r="B53" s="12" t="s">
        <v>29</v>
      </c>
      <c r="C53" s="10"/>
      <c r="D53" s="29">
        <v>650057</v>
      </c>
      <c r="E53" s="11"/>
      <c r="F53" s="11"/>
      <c r="G53" s="14"/>
      <c r="H53" s="24"/>
      <c r="I53" s="11"/>
      <c r="J53" s="12"/>
      <c r="K53" s="21"/>
    </row>
    <row r="54" spans="1:11" ht="31.5">
      <c r="A54" s="28" t="s">
        <v>99</v>
      </c>
      <c r="B54" s="12" t="s">
        <v>100</v>
      </c>
      <c r="C54" s="10"/>
      <c r="D54" s="29">
        <v>1350120</v>
      </c>
      <c r="E54" s="11"/>
      <c r="F54" s="11"/>
      <c r="G54" s="14"/>
      <c r="H54" s="24"/>
      <c r="I54" s="11"/>
      <c r="J54" s="15"/>
      <c r="K54" s="23"/>
    </row>
    <row r="55" spans="1:11" ht="49.5" customHeight="1">
      <c r="A55" s="28" t="s">
        <v>102</v>
      </c>
      <c r="B55" s="53" t="s">
        <v>101</v>
      </c>
      <c r="C55" s="10"/>
      <c r="D55" s="26">
        <v>1107964</v>
      </c>
      <c r="E55" s="11"/>
      <c r="F55" s="11"/>
      <c r="G55" s="20"/>
      <c r="H55" s="26"/>
      <c r="I55" s="11"/>
      <c r="J55" s="15"/>
      <c r="K55" s="23"/>
    </row>
    <row r="56" spans="1:11" ht="30">
      <c r="A56" s="25" t="s">
        <v>103</v>
      </c>
      <c r="B56" s="53" t="s">
        <v>104</v>
      </c>
      <c r="C56" s="35"/>
      <c r="D56" s="46">
        <v>71460</v>
      </c>
      <c r="E56" s="11"/>
      <c r="F56" s="11"/>
      <c r="G56" s="20"/>
      <c r="H56" s="22"/>
      <c r="I56" s="11"/>
      <c r="J56" s="15"/>
      <c r="K56" s="23"/>
    </row>
    <row r="57" spans="1:11" ht="45">
      <c r="A57" s="25" t="s">
        <v>106</v>
      </c>
      <c r="B57" s="53" t="s">
        <v>105</v>
      </c>
      <c r="C57" s="35"/>
      <c r="D57" s="46">
        <v>171436</v>
      </c>
      <c r="E57" s="11"/>
      <c r="F57" s="11"/>
      <c r="G57" s="20"/>
      <c r="H57" s="22"/>
      <c r="I57" s="11"/>
      <c r="J57" s="15"/>
      <c r="K57" s="23"/>
    </row>
    <row r="58" spans="1:11" ht="60">
      <c r="A58" s="25" t="s">
        <v>108</v>
      </c>
      <c r="B58" s="53" t="s">
        <v>107</v>
      </c>
      <c r="C58" s="35"/>
      <c r="D58" s="46">
        <v>67476</v>
      </c>
      <c r="E58" s="11"/>
      <c r="F58" s="11"/>
      <c r="G58" s="20"/>
      <c r="H58" s="22"/>
      <c r="I58" s="11"/>
      <c r="J58" s="15"/>
      <c r="K58" s="23"/>
    </row>
    <row r="59" spans="1:11" ht="30">
      <c r="A59" s="39" t="s">
        <v>109</v>
      </c>
      <c r="B59" s="66" t="s">
        <v>110</v>
      </c>
      <c r="C59" s="35"/>
      <c r="D59" s="46">
        <v>74248</v>
      </c>
      <c r="E59" s="11"/>
      <c r="F59" s="11"/>
      <c r="G59" s="20"/>
      <c r="H59" s="22"/>
      <c r="I59" s="11"/>
      <c r="J59" s="15"/>
      <c r="K59" s="23"/>
    </row>
    <row r="60" spans="1:11" ht="45">
      <c r="A60" s="25" t="s">
        <v>112</v>
      </c>
      <c r="B60" s="53" t="s">
        <v>111</v>
      </c>
      <c r="C60" s="35"/>
      <c r="D60" s="46">
        <v>77293</v>
      </c>
      <c r="E60" s="11"/>
      <c r="F60" s="11"/>
      <c r="G60" s="14"/>
      <c r="H60" s="16"/>
      <c r="I60" s="11"/>
      <c r="J60" s="15"/>
      <c r="K60" s="23"/>
    </row>
    <row r="61" spans="1:11" ht="30">
      <c r="A61" s="25" t="s">
        <v>21</v>
      </c>
      <c r="B61" s="57" t="s">
        <v>113</v>
      </c>
      <c r="C61" s="35"/>
      <c r="D61" s="46">
        <v>58542</v>
      </c>
      <c r="E61" s="11"/>
      <c r="F61" s="11"/>
      <c r="G61" s="20"/>
      <c r="H61" s="22"/>
      <c r="I61" s="11"/>
      <c r="J61" s="15"/>
      <c r="K61" s="23"/>
    </row>
    <row r="62" spans="1:11" ht="30">
      <c r="A62" s="25" t="s">
        <v>20</v>
      </c>
      <c r="B62" s="52" t="s">
        <v>114</v>
      </c>
      <c r="C62" s="35"/>
      <c r="D62" s="46">
        <v>281000</v>
      </c>
      <c r="E62" s="11"/>
      <c r="F62" s="11"/>
      <c r="G62" s="20"/>
      <c r="H62" s="22"/>
      <c r="I62" s="11"/>
      <c r="J62" s="15"/>
      <c r="K62" s="23"/>
    </row>
    <row r="63" spans="1:11" ht="30">
      <c r="A63" s="25" t="s">
        <v>116</v>
      </c>
      <c r="B63" s="53" t="s">
        <v>115</v>
      </c>
      <c r="C63" s="35"/>
      <c r="D63" s="46">
        <v>552000</v>
      </c>
      <c r="E63" s="11"/>
      <c r="F63" s="11"/>
      <c r="G63" s="20"/>
      <c r="H63" s="22"/>
      <c r="I63" s="11"/>
      <c r="J63" s="15"/>
      <c r="K63" s="23"/>
    </row>
    <row r="64" spans="1:11" ht="75">
      <c r="A64" s="25" t="s">
        <v>118</v>
      </c>
      <c r="B64" s="53" t="s">
        <v>117</v>
      </c>
      <c r="C64" s="35"/>
      <c r="D64" s="46">
        <v>67283</v>
      </c>
      <c r="E64" s="11"/>
      <c r="F64" s="11"/>
      <c r="G64" s="20"/>
      <c r="H64" s="22"/>
      <c r="I64" s="11"/>
      <c r="J64" s="15"/>
      <c r="K64" s="23"/>
    </row>
    <row r="65" spans="1:11" ht="60">
      <c r="A65" s="39" t="s">
        <v>120</v>
      </c>
      <c r="B65" s="66" t="s">
        <v>119</v>
      </c>
      <c r="C65" s="35"/>
      <c r="D65" s="46">
        <v>66523</v>
      </c>
      <c r="E65" s="11"/>
      <c r="F65" s="11"/>
      <c r="G65" s="20"/>
      <c r="H65" s="22"/>
      <c r="I65" s="11"/>
      <c r="J65" s="15"/>
      <c r="K65" s="23"/>
    </row>
    <row r="66" spans="1:11" ht="30">
      <c r="A66" s="39" t="s">
        <v>122</v>
      </c>
      <c r="B66" s="65" t="s">
        <v>121</v>
      </c>
      <c r="C66" s="35"/>
      <c r="D66" s="46">
        <v>107305</v>
      </c>
      <c r="E66" s="11"/>
      <c r="F66" s="11"/>
      <c r="G66" s="20"/>
      <c r="H66" s="22"/>
      <c r="I66" s="11"/>
      <c r="J66" s="15"/>
      <c r="K66" s="23"/>
    </row>
    <row r="67" spans="1:11" ht="30">
      <c r="A67" s="39" t="s">
        <v>122</v>
      </c>
      <c r="B67" s="65" t="s">
        <v>123</v>
      </c>
      <c r="C67" s="35"/>
      <c r="D67" s="46">
        <v>82357</v>
      </c>
      <c r="E67" s="11"/>
      <c r="F67" s="11"/>
      <c r="G67" s="20"/>
      <c r="H67" s="22"/>
      <c r="I67" s="11"/>
      <c r="J67" s="15"/>
      <c r="K67" s="23"/>
    </row>
    <row r="68" spans="1:11" ht="30">
      <c r="A68" s="39" t="s">
        <v>122</v>
      </c>
      <c r="B68" s="65" t="s">
        <v>124</v>
      </c>
      <c r="C68" s="35"/>
      <c r="D68" s="46">
        <v>84092</v>
      </c>
      <c r="E68" s="11"/>
      <c r="F68" s="11"/>
      <c r="G68" s="20"/>
      <c r="H68" s="22"/>
      <c r="I68" s="11"/>
      <c r="J68" s="15"/>
      <c r="K68" s="23"/>
    </row>
    <row r="69" spans="1:11" ht="30">
      <c r="A69" s="39" t="s">
        <v>122</v>
      </c>
      <c r="B69" s="65" t="s">
        <v>125</v>
      </c>
      <c r="C69" s="35"/>
      <c r="D69" s="46">
        <v>61132</v>
      </c>
      <c r="E69" s="11"/>
      <c r="F69" s="11"/>
      <c r="G69" s="20"/>
      <c r="H69" s="22"/>
      <c r="I69" s="11"/>
      <c r="J69" s="15"/>
      <c r="K69" s="23"/>
    </row>
    <row r="70" spans="1:11" ht="30">
      <c r="A70" s="39" t="s">
        <v>127</v>
      </c>
      <c r="B70" s="56" t="s">
        <v>126</v>
      </c>
      <c r="C70" s="35"/>
      <c r="D70" s="46">
        <v>57766</v>
      </c>
      <c r="E70" s="11"/>
      <c r="F70" s="11"/>
      <c r="G70" s="20"/>
      <c r="H70" s="22"/>
      <c r="I70" s="11"/>
      <c r="J70" s="15"/>
      <c r="K70" s="23"/>
    </row>
    <row r="71" spans="1:11" ht="45">
      <c r="A71" s="25" t="s">
        <v>129</v>
      </c>
      <c r="B71" s="66" t="s">
        <v>128</v>
      </c>
      <c r="C71" s="35"/>
      <c r="D71" s="46">
        <v>385000</v>
      </c>
      <c r="E71" s="11"/>
      <c r="F71" s="11"/>
      <c r="G71" s="20"/>
      <c r="H71" s="22"/>
      <c r="I71" s="11"/>
      <c r="J71" s="15"/>
      <c r="K71" s="23"/>
    </row>
    <row r="72" spans="1:11">
      <c r="A72" s="36" t="s">
        <v>50</v>
      </c>
      <c r="B72" s="58" t="s">
        <v>25</v>
      </c>
      <c r="C72" s="33"/>
      <c r="D72" s="51">
        <v>17968000</v>
      </c>
      <c r="E72" s="11"/>
      <c r="F72" s="11"/>
      <c r="G72" s="14">
        <v>1</v>
      </c>
      <c r="H72" s="22">
        <v>17968000</v>
      </c>
      <c r="I72" s="11"/>
      <c r="J72" s="15"/>
      <c r="K72" s="23"/>
    </row>
    <row r="73" spans="1:11" ht="60">
      <c r="A73" s="39" t="s">
        <v>51</v>
      </c>
      <c r="B73" s="56" t="s">
        <v>22</v>
      </c>
      <c r="C73" s="35"/>
      <c r="D73" s="32">
        <v>2581293</v>
      </c>
      <c r="E73" s="11"/>
      <c r="F73" s="11"/>
      <c r="G73" s="47"/>
      <c r="H73" s="44"/>
      <c r="I73" s="11"/>
      <c r="J73" s="15"/>
      <c r="K73" s="23"/>
    </row>
    <row r="74" spans="1:11" ht="45">
      <c r="A74" s="39" t="s">
        <v>131</v>
      </c>
      <c r="B74" s="65" t="s">
        <v>130</v>
      </c>
      <c r="C74" s="35"/>
      <c r="D74" s="32">
        <v>373082</v>
      </c>
      <c r="E74" s="11"/>
      <c r="F74" s="11"/>
      <c r="G74" s="47"/>
      <c r="H74" s="44"/>
      <c r="I74" s="11"/>
      <c r="J74" s="15"/>
      <c r="K74" s="23"/>
    </row>
    <row r="75" spans="1:11">
      <c r="A75" s="39"/>
      <c r="B75" s="59"/>
      <c r="C75" s="35"/>
      <c r="D75" s="32"/>
      <c r="E75" s="11"/>
      <c r="F75" s="11"/>
      <c r="G75" s="47"/>
      <c r="H75" s="44"/>
      <c r="I75" s="11"/>
      <c r="J75" s="15"/>
      <c r="K75" s="23"/>
    </row>
    <row r="76" spans="1:11">
      <c r="A76" s="13" t="s">
        <v>48</v>
      </c>
      <c r="B76" s="60"/>
      <c r="C76" s="42"/>
      <c r="D76" s="32"/>
      <c r="E76" s="11"/>
      <c r="F76" s="11"/>
      <c r="G76" s="14"/>
      <c r="H76" s="16"/>
      <c r="I76" s="11"/>
      <c r="J76" s="15"/>
      <c r="K76" s="23"/>
    </row>
    <row r="77" spans="1:11" ht="45.75" customHeight="1">
      <c r="A77" s="25" t="s">
        <v>16</v>
      </c>
      <c r="B77" s="61"/>
      <c r="C77" s="45">
        <v>4450000</v>
      </c>
      <c r="D77" s="32"/>
      <c r="E77" s="11"/>
      <c r="F77" s="11"/>
      <c r="G77" s="14">
        <v>1</v>
      </c>
      <c r="H77" s="45">
        <v>4450000</v>
      </c>
      <c r="I77" s="11"/>
      <c r="J77" s="15"/>
      <c r="K77" s="23"/>
    </row>
    <row r="78" spans="1:11" ht="42.75">
      <c r="A78" s="40" t="s">
        <v>15</v>
      </c>
      <c r="B78" s="58"/>
      <c r="C78" s="33">
        <v>25919840.030000001</v>
      </c>
      <c r="D78" s="32"/>
      <c r="E78" s="11"/>
      <c r="F78" s="11"/>
      <c r="G78" s="14">
        <v>1</v>
      </c>
      <c r="H78" s="33">
        <v>25919840.030000001</v>
      </c>
      <c r="I78" s="11"/>
      <c r="J78" s="15"/>
      <c r="K78" s="23"/>
    </row>
    <row r="79" spans="1:11" ht="45">
      <c r="A79" s="25" t="s">
        <v>133</v>
      </c>
      <c r="B79" s="53" t="s">
        <v>132</v>
      </c>
      <c r="C79" s="35"/>
      <c r="D79" s="32">
        <v>781000</v>
      </c>
      <c r="E79" s="11"/>
      <c r="F79" s="11"/>
      <c r="G79" s="14">
        <v>1</v>
      </c>
      <c r="H79" s="47">
        <v>780548</v>
      </c>
      <c r="I79" s="11"/>
      <c r="J79" s="15"/>
      <c r="K79" s="23"/>
    </row>
    <row r="80" spans="1:11">
      <c r="A80" s="39" t="s">
        <v>135</v>
      </c>
      <c r="B80" s="57" t="s">
        <v>134</v>
      </c>
      <c r="C80" s="35"/>
      <c r="D80" s="32">
        <v>2310000</v>
      </c>
      <c r="E80" s="11"/>
      <c r="F80" s="11"/>
      <c r="G80" s="47"/>
      <c r="H80" s="22"/>
      <c r="I80" s="11"/>
      <c r="J80" s="15"/>
      <c r="K80" s="23"/>
    </row>
    <row r="81" spans="1:11" ht="45">
      <c r="A81" s="39" t="s">
        <v>31</v>
      </c>
      <c r="B81" s="65" t="s">
        <v>136</v>
      </c>
      <c r="C81" s="35"/>
      <c r="D81" s="11">
        <v>2309865.6</v>
      </c>
      <c r="E81" s="11"/>
      <c r="F81" s="11"/>
      <c r="G81" s="27">
        <v>0.55000000000000004</v>
      </c>
      <c r="H81" s="47">
        <v>1270426.08</v>
      </c>
      <c r="I81" s="11"/>
      <c r="J81" s="15"/>
      <c r="K81" s="23"/>
    </row>
    <row r="82" spans="1:11" ht="45">
      <c r="A82" s="39" t="s">
        <v>138</v>
      </c>
      <c r="B82" s="65" t="s">
        <v>137</v>
      </c>
      <c r="C82" s="35"/>
      <c r="D82" s="11">
        <v>2963520</v>
      </c>
      <c r="E82" s="11"/>
      <c r="F82" s="11"/>
      <c r="G82" s="14">
        <v>1</v>
      </c>
      <c r="H82" s="47">
        <v>2963520</v>
      </c>
      <c r="I82" s="11"/>
      <c r="J82" s="15"/>
      <c r="K82" s="23"/>
    </row>
    <row r="83" spans="1:11" ht="45">
      <c r="A83" s="39" t="s">
        <v>139</v>
      </c>
      <c r="B83" s="56" t="s">
        <v>32</v>
      </c>
      <c r="C83" s="35"/>
      <c r="D83" s="32">
        <v>6198500</v>
      </c>
      <c r="E83" s="11"/>
      <c r="F83" s="11"/>
      <c r="G83" s="47"/>
      <c r="H83" s="22"/>
      <c r="I83" s="11"/>
      <c r="J83" s="15"/>
      <c r="K83" s="23"/>
    </row>
    <row r="84" spans="1:11" ht="30">
      <c r="A84" s="39" t="s">
        <v>140</v>
      </c>
      <c r="B84" s="56" t="s">
        <v>24</v>
      </c>
      <c r="C84" s="35"/>
      <c r="D84" s="11">
        <v>3137285.5</v>
      </c>
      <c r="E84" s="11"/>
      <c r="F84" s="11"/>
      <c r="G84" s="43">
        <v>0.6</v>
      </c>
      <c r="H84" s="47">
        <v>1882371.3</v>
      </c>
      <c r="I84" s="11"/>
      <c r="J84" s="15"/>
      <c r="K84" s="23"/>
    </row>
    <row r="85" spans="1:11" ht="30">
      <c r="A85" s="25" t="s">
        <v>142</v>
      </c>
      <c r="B85" s="53" t="s">
        <v>141</v>
      </c>
      <c r="C85" s="10"/>
      <c r="D85" s="26">
        <v>1724000</v>
      </c>
      <c r="E85" s="11"/>
      <c r="F85" s="11"/>
      <c r="G85" s="48"/>
      <c r="H85" s="17"/>
      <c r="I85" s="11"/>
      <c r="J85" s="15"/>
      <c r="K85" s="23"/>
    </row>
    <row r="86" spans="1:11" ht="30">
      <c r="A86" s="39" t="s">
        <v>143</v>
      </c>
      <c r="B86" s="56" t="s">
        <v>23</v>
      </c>
      <c r="C86" s="35"/>
      <c r="D86" s="32">
        <v>6554500</v>
      </c>
      <c r="E86" s="11"/>
      <c r="F86" s="11"/>
      <c r="G86" s="47"/>
      <c r="H86" s="44"/>
      <c r="I86" s="11"/>
      <c r="J86" s="15"/>
      <c r="K86" s="23"/>
    </row>
    <row r="87" spans="1:11" ht="45">
      <c r="A87" s="39" t="s">
        <v>147</v>
      </c>
      <c r="B87" s="56" t="s">
        <v>22</v>
      </c>
      <c r="C87" s="35"/>
      <c r="D87" s="32">
        <v>3777000</v>
      </c>
      <c r="E87" s="11"/>
      <c r="F87" s="11"/>
      <c r="G87" s="47"/>
      <c r="H87" s="44"/>
      <c r="I87" s="11"/>
      <c r="J87" s="15"/>
      <c r="K87" s="23"/>
    </row>
    <row r="88" spans="1:11" ht="45">
      <c r="A88" s="39" t="s">
        <v>144</v>
      </c>
      <c r="B88" s="56" t="s">
        <v>33</v>
      </c>
      <c r="C88" s="35"/>
      <c r="D88" s="32">
        <v>4950000</v>
      </c>
      <c r="E88" s="11"/>
      <c r="F88" s="11"/>
      <c r="G88" s="47"/>
      <c r="H88" s="44"/>
      <c r="I88" s="11"/>
      <c r="J88" s="15"/>
      <c r="K88" s="23"/>
    </row>
    <row r="89" spans="1:11" ht="30">
      <c r="A89" s="39" t="s">
        <v>145</v>
      </c>
      <c r="B89" s="56" t="s">
        <v>17</v>
      </c>
      <c r="C89" s="35"/>
      <c r="D89" s="11">
        <v>5894615</v>
      </c>
      <c r="E89" s="11"/>
      <c r="F89" s="11"/>
      <c r="G89" s="67">
        <v>1</v>
      </c>
      <c r="H89" s="47">
        <v>5894615</v>
      </c>
      <c r="I89" s="11"/>
      <c r="J89" s="15"/>
      <c r="K89" s="23"/>
    </row>
    <row r="90" spans="1:11" ht="45">
      <c r="A90" s="39" t="s">
        <v>146</v>
      </c>
      <c r="B90" s="56" t="s">
        <v>18</v>
      </c>
      <c r="C90" s="35"/>
      <c r="D90" s="32">
        <v>3500000</v>
      </c>
      <c r="E90" s="11"/>
      <c r="F90" s="11"/>
      <c r="G90" s="47"/>
      <c r="H90" s="44"/>
      <c r="I90" s="11"/>
      <c r="J90" s="15"/>
      <c r="K90" s="23"/>
    </row>
    <row r="91" spans="1:11" ht="45">
      <c r="A91" s="39" t="s">
        <v>148</v>
      </c>
      <c r="B91" s="56" t="s">
        <v>27</v>
      </c>
      <c r="C91" s="35"/>
      <c r="D91" s="11">
        <v>1792046.27</v>
      </c>
      <c r="E91" s="11"/>
      <c r="F91" s="11"/>
      <c r="G91" s="47"/>
      <c r="H91" s="47"/>
      <c r="I91" s="11"/>
      <c r="J91" s="15"/>
      <c r="K91" s="23"/>
    </row>
    <row r="92" spans="1:11" ht="30">
      <c r="A92" s="39" t="s">
        <v>150</v>
      </c>
      <c r="B92" s="56" t="s">
        <v>149</v>
      </c>
      <c r="C92" s="35"/>
      <c r="D92" s="32">
        <v>2996000</v>
      </c>
      <c r="E92" s="11"/>
      <c r="F92" s="11"/>
      <c r="G92" s="47"/>
      <c r="H92" s="44"/>
      <c r="I92" s="11"/>
      <c r="J92" s="15"/>
      <c r="K92" s="23"/>
    </row>
    <row r="93" spans="1:11" ht="30">
      <c r="A93" s="39" t="s">
        <v>151</v>
      </c>
      <c r="B93" s="56" t="s">
        <v>27</v>
      </c>
      <c r="C93" s="35"/>
      <c r="D93" s="32">
        <v>2922255</v>
      </c>
      <c r="E93" s="11"/>
      <c r="F93" s="11"/>
      <c r="G93" s="47"/>
      <c r="H93" s="44"/>
      <c r="I93" s="11"/>
      <c r="J93" s="15"/>
      <c r="K93" s="23"/>
    </row>
    <row r="94" spans="1:11">
      <c r="A94" s="39" t="s">
        <v>31</v>
      </c>
      <c r="B94" s="56" t="s">
        <v>152</v>
      </c>
      <c r="C94" s="35"/>
      <c r="D94" s="32">
        <v>1812945</v>
      </c>
      <c r="E94" s="11"/>
      <c r="F94" s="11"/>
      <c r="G94" s="47"/>
      <c r="H94" s="44"/>
      <c r="I94" s="11"/>
      <c r="J94" s="15"/>
      <c r="K94" s="23"/>
    </row>
    <row r="95" spans="1:11" ht="30">
      <c r="A95" s="39" t="s">
        <v>154</v>
      </c>
      <c r="B95" s="65" t="s">
        <v>153</v>
      </c>
      <c r="C95" s="35"/>
      <c r="D95" s="32">
        <v>2184613</v>
      </c>
      <c r="E95" s="11"/>
      <c r="F95" s="11"/>
      <c r="G95" s="47"/>
      <c r="H95" s="44"/>
      <c r="I95" s="11"/>
      <c r="J95" s="15"/>
      <c r="K95" s="23"/>
    </row>
    <row r="96" spans="1:11" ht="30">
      <c r="A96" s="39" t="s">
        <v>156</v>
      </c>
      <c r="B96" s="65" t="s">
        <v>155</v>
      </c>
      <c r="C96" s="35"/>
      <c r="D96" s="32">
        <v>654502</v>
      </c>
      <c r="E96" s="11"/>
      <c r="F96" s="11"/>
      <c r="G96" s="47"/>
      <c r="H96" s="44"/>
      <c r="I96" s="11"/>
      <c r="J96" s="15"/>
      <c r="K96" s="23"/>
    </row>
    <row r="97" spans="1:11">
      <c r="A97" s="39" t="s">
        <v>158</v>
      </c>
      <c r="B97" s="56" t="s">
        <v>157</v>
      </c>
      <c r="C97" s="35"/>
      <c r="D97" s="32">
        <v>11480000</v>
      </c>
      <c r="E97" s="11"/>
      <c r="F97" s="11"/>
      <c r="G97" s="47"/>
      <c r="H97" s="44"/>
      <c r="I97" s="11"/>
      <c r="J97" s="15"/>
      <c r="K97" s="23"/>
    </row>
    <row r="98" spans="1:11">
      <c r="A98" s="39" t="s">
        <v>159</v>
      </c>
      <c r="B98" s="56" t="s">
        <v>149</v>
      </c>
      <c r="C98" s="35"/>
      <c r="D98" s="32">
        <v>8673500</v>
      </c>
      <c r="E98" s="11"/>
      <c r="F98" s="11"/>
      <c r="G98" s="47"/>
      <c r="H98" s="44"/>
      <c r="I98" s="11"/>
      <c r="J98" s="15"/>
      <c r="K98" s="23"/>
    </row>
    <row r="99" spans="1:11">
      <c r="A99" s="39" t="s">
        <v>159</v>
      </c>
      <c r="B99" s="56" t="s">
        <v>29</v>
      </c>
      <c r="C99" s="35"/>
      <c r="D99" s="32">
        <v>9922000</v>
      </c>
      <c r="E99" s="11"/>
      <c r="F99" s="11"/>
      <c r="G99" s="47"/>
      <c r="H99" s="44"/>
      <c r="I99" s="11"/>
      <c r="J99" s="15"/>
      <c r="K99" s="23"/>
    </row>
    <row r="100" spans="1:11">
      <c r="A100" s="41"/>
      <c r="B100" s="60"/>
      <c r="C100" s="42"/>
      <c r="D100" s="32"/>
      <c r="E100" s="11"/>
      <c r="F100" s="11"/>
      <c r="G100" s="14"/>
      <c r="H100" s="16"/>
      <c r="I100" s="11"/>
      <c r="J100" s="15"/>
      <c r="K100" s="23"/>
    </row>
    <row r="101" spans="1:11">
      <c r="A101" s="30"/>
      <c r="B101" s="62"/>
      <c r="C101" s="35"/>
      <c r="D101" s="32"/>
      <c r="E101" s="11"/>
      <c r="F101" s="11"/>
      <c r="G101" s="14"/>
      <c r="H101" s="16"/>
      <c r="I101" s="11"/>
      <c r="J101" s="15"/>
      <c r="K101" s="23"/>
    </row>
    <row r="102" spans="1:11">
      <c r="A102" s="13" t="s">
        <v>14</v>
      </c>
      <c r="B102" s="8"/>
      <c r="C102" s="5"/>
      <c r="D102" s="6"/>
      <c r="E102" s="6"/>
      <c r="F102" s="6"/>
      <c r="G102" s="7"/>
      <c r="H102" s="6"/>
      <c r="I102" s="6"/>
      <c r="J102" s="8"/>
    </row>
    <row r="103" spans="1:11" ht="45">
      <c r="A103" s="37" t="s">
        <v>49</v>
      </c>
      <c r="B103" s="63"/>
      <c r="C103" s="46"/>
      <c r="D103" s="46">
        <v>510945</v>
      </c>
      <c r="E103" s="11"/>
      <c r="F103" s="11"/>
      <c r="G103" s="20"/>
      <c r="H103" s="22"/>
      <c r="I103" s="11"/>
      <c r="J103" s="15"/>
      <c r="K103" s="23"/>
    </row>
    <row r="104" spans="1:11">
      <c r="A104" s="5"/>
      <c r="B104" s="64"/>
      <c r="C104" s="9"/>
      <c r="D104" s="6"/>
      <c r="E104" s="6"/>
      <c r="F104" s="6"/>
      <c r="G104" s="7"/>
      <c r="H104" s="6"/>
      <c r="I104" s="6"/>
      <c r="J104" s="8"/>
    </row>
  </sheetData>
  <mergeCells count="11">
    <mergeCell ref="A3:J3"/>
    <mergeCell ref="A4:J4"/>
    <mergeCell ref="A8:A9"/>
    <mergeCell ref="B8:B9"/>
    <mergeCell ref="D8:D9"/>
    <mergeCell ref="E8:E9"/>
    <mergeCell ref="F8:F9"/>
    <mergeCell ref="G8:H8"/>
    <mergeCell ref="I8:I9"/>
    <mergeCell ref="J8:J9"/>
    <mergeCell ref="C8:C9"/>
  </mergeCells>
  <pageMargins left="0.7" right="0.7" top="0.25" bottom="0.47" header="0.2" footer="0.26"/>
  <pageSetup paperSize="5" orientation="landscape" horizontalDpi="300" verticalDpi="300" r:id="rId1"/>
  <headerFooter>
    <oddFooter>Page &amp;P of &amp;N</oddFooter>
  </headerFooter>
  <legacyDrawing r:id="rId2"/>
</worksheet>
</file>

<file path=xl/worksheets/sheet9.xml><?xml version="1.0" encoding="utf-8"?>
<worksheet xmlns="http://schemas.openxmlformats.org/spreadsheetml/2006/main" xmlns:r="http://schemas.openxmlformats.org/officeDocument/2006/relationships">
  <dimension ref="A1"/>
  <sheetViews>
    <sheetView workbookViewId="0">
      <selection activeCell="A35" sqref="A35"/>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UNLIQUIDATED</vt:lpstr>
      <vt:lpstr>TrustFund</vt:lpstr>
      <vt:lpstr>CashFlow</vt:lpstr>
      <vt:lpstr>SEF</vt:lpstr>
      <vt:lpstr>LDRMM</vt:lpstr>
      <vt:lpstr>20%IRA</vt:lpstr>
      <vt:lpstr>1QTR (2)</vt:lpstr>
      <vt:lpstr>1QTR</vt:lpstr>
      <vt:lpstr>Sheet1</vt:lpstr>
      <vt:lpstr>'1QTR'!Print_Area</vt:lpstr>
      <vt:lpstr>'1QTR (2)'!Print_Area</vt:lpstr>
      <vt:lpstr>'20%IRA'!Print_Area</vt:lpstr>
      <vt:lpstr>LDRMM!Print_Area</vt:lpstr>
      <vt:lpstr>UNLIQUIDATED!Print_Area</vt:lpstr>
      <vt:lpstr>'1QTR'!Print_Titles</vt:lpstr>
      <vt:lpstr>'1QTR (2)'!Print_Titles</vt:lpstr>
      <vt:lpstr>'20%IRA'!Print_Titles</vt:lpstr>
      <vt:lpstr>LDRMM!Print_Titles</vt:lpstr>
      <vt:lpstr>TrustFund!Print_Titles</vt:lpstr>
      <vt:lpstr>UNLIQUIDATED!Print_Titles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pc2</cp:lastModifiedBy>
  <cp:lastPrinted>2019-11-11T08:14:15Z</cp:lastPrinted>
  <dcterms:created xsi:type="dcterms:W3CDTF">2014-06-05T16:09:33Z</dcterms:created>
  <dcterms:modified xsi:type="dcterms:W3CDTF">2019-11-21T06:13:50Z</dcterms:modified>
</cp:coreProperties>
</file>