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firstSheet="2" activeTab="8"/>
  </bookViews>
  <sheets>
    <sheet name="1QTR" sheetId="5" state="hidden" r:id="rId1"/>
    <sheet name="2ndQtr" sheetId="7" state="hidden" r:id="rId2"/>
    <sheet name="3rdQtr" sheetId="8" r:id="rId3"/>
    <sheet name="Sheet1" sheetId="6" state="hidden" r:id="rId4"/>
    <sheet name="LDRRM" sheetId="9" r:id="rId5"/>
    <sheet name="SEF" sheetId="10" r:id="rId6"/>
    <sheet name="CASHFLOW" sheetId="11" r:id="rId7"/>
    <sheet name="TRUSTFUND" sheetId="12" r:id="rId8"/>
    <sheet name="UNLIQUIDATEDCASHADV" sheetId="13" r:id="rId9"/>
  </sheets>
  <definedNames>
    <definedName name="_xlnm.Print_Area" localSheetId="0">'1QTR'!$A$1:$J$120</definedName>
    <definedName name="_xlnm.Print_Area" localSheetId="1">'2ndQtr'!$A$1:$J$173</definedName>
    <definedName name="_xlnm.Print_Area" localSheetId="2">'3rdQtr'!$A$1:$I$106</definedName>
    <definedName name="_xlnm.Print_Titles" localSheetId="0">'1QTR'!$8:$9</definedName>
    <definedName name="_xlnm.Print_Titles" localSheetId="1">'2ndQtr'!$8:$9</definedName>
    <definedName name="_xlnm.Print_Titles" localSheetId="2">'3rdQtr'!$8:$9</definedName>
  </definedNames>
  <calcPr calcId="125725"/>
</workbook>
</file>

<file path=xl/calcChain.xml><?xml version="1.0" encoding="utf-8"?>
<calcChain xmlns="http://schemas.openxmlformats.org/spreadsheetml/2006/main">
  <c r="J81" i="13"/>
  <c r="J79"/>
  <c r="I79"/>
  <c r="I81" s="1"/>
  <c r="H79"/>
  <c r="G79"/>
  <c r="F79"/>
  <c r="E79"/>
  <c r="B79"/>
  <c r="J53"/>
  <c r="I53"/>
  <c r="H53"/>
  <c r="H81" s="1"/>
  <c r="G53"/>
  <c r="G81" s="1"/>
  <c r="F53"/>
  <c r="F81" s="1"/>
  <c r="E53"/>
  <c r="E81" s="1"/>
  <c r="B53"/>
  <c r="B81" s="1"/>
  <c r="G10" i="12" l="1"/>
  <c r="E49" i="11" l="1"/>
  <c r="E44"/>
  <c r="E45" s="1"/>
  <c r="E40"/>
  <c r="E35"/>
  <c r="E29"/>
  <c r="E36" s="1"/>
  <c r="E22"/>
  <c r="E15"/>
  <c r="E23" s="1"/>
  <c r="I37" i="10" l="1"/>
  <c r="G56" i="9" l="1"/>
  <c r="G55"/>
  <c r="F54"/>
  <c r="F57" s="1"/>
  <c r="F58" s="1"/>
  <c r="E54"/>
  <c r="E57" s="1"/>
  <c r="D54"/>
  <c r="D57" s="1"/>
  <c r="C54"/>
  <c r="C57" s="1"/>
  <c r="C58" s="1"/>
  <c r="B54"/>
  <c r="B57" s="1"/>
  <c r="B58" s="1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54" s="1"/>
  <c r="G57" s="1"/>
  <c r="F19"/>
  <c r="E19"/>
  <c r="E58" s="1"/>
  <c r="D19"/>
  <c r="D58" s="1"/>
  <c r="C19"/>
  <c r="B19"/>
  <c r="G18"/>
  <c r="G17"/>
  <c r="G16"/>
  <c r="G19" s="1"/>
  <c r="G15"/>
  <c r="G14"/>
  <c r="G13"/>
  <c r="G58" l="1"/>
  <c r="G90" i="8" l="1"/>
  <c r="G92"/>
  <c r="G91"/>
  <c r="G80"/>
  <c r="G70"/>
  <c r="G67"/>
  <c r="G66"/>
  <c r="G65"/>
  <c r="G64"/>
  <c r="G63"/>
  <c r="G62"/>
  <c r="G61"/>
  <c r="G60"/>
  <c r="G59"/>
  <c r="G57"/>
  <c r="G52"/>
  <c r="G49"/>
  <c r="G37"/>
  <c r="G35"/>
  <c r="G34"/>
  <c r="G29"/>
  <c r="G27"/>
  <c r="G25"/>
  <c r="G22"/>
  <c r="G15"/>
</calcChain>
</file>

<file path=xl/comments1.xml><?xml version="1.0" encoding="utf-8"?>
<comments xmlns="http://schemas.openxmlformats.org/spreadsheetml/2006/main">
  <authors>
    <author>Pangasinan Accounting</author>
  </authors>
  <commentList>
    <comment ref="I11" authorId="0">
      <text>
        <r>
          <rPr>
            <b/>
            <sz val="9"/>
            <color indexed="81"/>
            <rFont val="Tahoma"/>
            <charset val="1"/>
          </rPr>
          <t>Pangasinan Accounting: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<sst xmlns="http://schemas.openxmlformats.org/spreadsheetml/2006/main" count="1020" uniqueCount="693">
  <si>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</si>
  <si>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</si>
  <si>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</si>
  <si>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</si>
  <si>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</si>
  <si>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</si>
  <si>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</si>
  <si>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</si>
  <si>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</si>
  <si>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</si>
  <si>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</si>
  <si>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</si>
  <si>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Remarks</t>
  </si>
  <si>
    <t>Social Development</t>
  </si>
  <si>
    <t>Economic  Development</t>
  </si>
  <si>
    <t>Environmental  Development</t>
  </si>
  <si>
    <t>Amortization of Principal and Interest on Loan to the LBP</t>
  </si>
  <si>
    <t>FOR THE 1ST QUARTER, CY 2018</t>
  </si>
  <si>
    <t>Repair/improvement of Sison Auditorium</t>
  </si>
  <si>
    <t>Repainting works at NRSCC, Lingayen</t>
  </si>
  <si>
    <t>Replacement of roofing in rewiring of Main Bldg., Phase II, Mapandan Community Hospital</t>
  </si>
  <si>
    <t>Construction of perimeter fence at Dasol Community Hospital</t>
  </si>
  <si>
    <t>Completion of Training Center II, Capitol Complex</t>
  </si>
  <si>
    <t>Renovation/improvement of Hazardous Waste Holding Facility</t>
  </si>
  <si>
    <t>Construction of 6 units PENRO Outpost within the Province</t>
  </si>
  <si>
    <t>Upgrading of Electrical System at PPH, Phase I</t>
  </si>
  <si>
    <t>Upgrading/construction of Pedia Ward &amp; Isolation Room Bldgs. At Lingayen Dist. Hospital</t>
  </si>
  <si>
    <t>Installation of Feederline  for the New Medical Bldg. at Mangatarem Dist. Hospital</t>
  </si>
  <si>
    <t>Asphalt for PNHS, Lingayen Compound</t>
  </si>
  <si>
    <t>Construction of Main Guard house and First Aide Post at the Beachfront, Capitol, Lingayen</t>
  </si>
  <si>
    <t>Repair of old Isolation Room into CSSR, fabrication of tables and cabinets at Asingan Community Hospital</t>
  </si>
  <si>
    <t>Labor, materials and other incidentals for the improvement of Main Bldg. at Umingan Community Hospital</t>
  </si>
  <si>
    <t>Rehabilitation of  of Processing Bldg./Center at PAGO</t>
  </si>
  <si>
    <t>Construction of 2 units basketball board and flagpole at Pangasinan Reformation Center</t>
  </si>
  <si>
    <t>Electrical connection at Finance, Malong and ABC Bldgs., in the Province</t>
  </si>
  <si>
    <t>Construction of 3-storey Multi-Purpose Bldg., (Phase 1) at Capitol Cmpd., Lingayen</t>
  </si>
  <si>
    <t>Construction of GSO Warehouse (Phase 1) at Capitol Cmpd., Lingayen</t>
  </si>
  <si>
    <t>Labor, materials, equipment for construction of breakwater</t>
  </si>
  <si>
    <t>Livelihood Projects - Loans Granted to various Associations and MPC's</t>
  </si>
  <si>
    <t>10000 pcs. Coconut seedlings</t>
  </si>
  <si>
    <t>Concreting of Brgy. Legaspi Road</t>
  </si>
  <si>
    <t>Concreting of Purok Agnanayon, Alolong, Agno</t>
  </si>
  <si>
    <t>Lingayen, Pangasinan</t>
  </si>
  <si>
    <t>Improvement of Sport Ground at Alaminos City National High School</t>
  </si>
  <si>
    <t>Alaminos City</t>
  </si>
  <si>
    <t>Mapandan, Pangasinan</t>
  </si>
  <si>
    <t>Dasol, Pangasinan</t>
  </si>
  <si>
    <t>Within the Province</t>
  </si>
  <si>
    <t>Brgy. Tori-Tori, Anda</t>
  </si>
  <si>
    <t>Proposed construction of Wharf</t>
  </si>
  <si>
    <t>Arellano St., Bautista, Pangasinan</t>
  </si>
  <si>
    <t>Brgy. San Felipe East, San Nicolas</t>
  </si>
  <si>
    <t>Construction of covered court (gymnasium</t>
  </si>
  <si>
    <t>Construction of drainage canal with concrete cover &amp; CHB canal w/ stiffener</t>
  </si>
  <si>
    <t>San Carlos City</t>
  </si>
  <si>
    <t>Construction of 2-storey Bldg. for Health Center &amp; Conference hall</t>
  </si>
  <si>
    <t>Brgy. Cacandongan, Bautista, Pangasinan</t>
  </si>
  <si>
    <t>Lingayen</t>
  </si>
  <si>
    <t>Rehab of Upper Level Center Roof &amp; Peeble Mesh out Flooring of Veteran's Park Museum Bldg., Veteran's Park</t>
  </si>
  <si>
    <t>Mangatarem, Pangasinan</t>
  </si>
  <si>
    <t>Construction of OB-Gyne Bldg. at PPH</t>
  </si>
  <si>
    <t xml:space="preserve">Completion of municipal hall Bldg., </t>
  </si>
  <si>
    <t>Bugallon, Pangasinan</t>
  </si>
  <si>
    <t>San Vicente, Burgos</t>
  </si>
  <si>
    <t>Ground improvement of Reformation Center Compound  (Landscaping)</t>
  </si>
  <si>
    <t>Construction of 3 units Guard Post and Installation of Lightings at Beachfront</t>
  </si>
  <si>
    <t xml:space="preserve"> Lingayen, Pangasinan</t>
  </si>
  <si>
    <t>Asingan, Pangasinan</t>
  </si>
  <si>
    <t>Umingan, Pangasinan</t>
  </si>
  <si>
    <t>Brgy. Bayoyong, Basista</t>
  </si>
  <si>
    <t>Construction of Multi-Purpose Hall</t>
  </si>
  <si>
    <t>Extension of concrete ditch at Motorpool Cmpd.</t>
  </si>
  <si>
    <t>Sta. Barbara, Pangasinan</t>
  </si>
  <si>
    <t>Burgos, Pangasinan</t>
  </si>
  <si>
    <t>Brgy. San Vicente, Burgos, Pangasinan</t>
  </si>
  <si>
    <t>Renovation/improvement of various facilities at Pangasinan Reformation Center</t>
  </si>
  <si>
    <t>Pogonsili, Aguilar</t>
  </si>
  <si>
    <t>Construction of covered court</t>
  </si>
  <si>
    <t>San Gonzalo, San Quintin</t>
  </si>
  <si>
    <t xml:space="preserve">Completion of Pangasinan Corn Coordinating Center </t>
  </si>
  <si>
    <t>Construction of Power House at Pangasinan Provincial Hospital</t>
  </si>
  <si>
    <t>Construction of road at OPAG/OPVET at,(with Stone Masonry)</t>
  </si>
  <si>
    <t xml:space="preserve"> Brgy. Macabobo, Mangatarem</t>
  </si>
  <si>
    <t>Construction/Rehabilitation of various facilities at OPAG/OPVET</t>
  </si>
  <si>
    <t xml:space="preserve">Construction of 3 units Artesian Well, </t>
  </si>
  <si>
    <t>San Vicente, San Manuel</t>
  </si>
  <si>
    <t xml:space="preserve">Constrruction of 2 units Dug well, </t>
  </si>
  <si>
    <t>Palapad, San Fabian</t>
  </si>
  <si>
    <t>Constrruction of 2 units Dug well</t>
  </si>
  <si>
    <t>Malokiat, Pozorrubio</t>
  </si>
  <si>
    <t>Dulag, Binmaley</t>
  </si>
  <si>
    <t>Construction of 1 unit deep well</t>
  </si>
  <si>
    <t>Anda, Pangasinan</t>
  </si>
  <si>
    <t>Construction of 2 units dug well</t>
  </si>
  <si>
    <t>Parac parac, San Fabian</t>
  </si>
  <si>
    <t>Various supplies/materials for the construction of 2 units Artesian Well</t>
  </si>
  <si>
    <t>San Andres, Umingan</t>
  </si>
  <si>
    <t>Sagud Baley, San Fabian</t>
  </si>
  <si>
    <t>San Fabian</t>
  </si>
  <si>
    <t>Various materials for the construction of 2 units Artesian Well</t>
  </si>
  <si>
    <t>Sitio San Pedro, San Macario, at Natividad</t>
  </si>
  <si>
    <t>Brgy. San Pablo, Umingan</t>
  </si>
  <si>
    <t>Construction of 2 units Artesian Well</t>
  </si>
  <si>
    <t>Installation of 2-units Point Sources Water System for Annual Youth Camp at Beachfront, Lagoon Area</t>
  </si>
  <si>
    <t>16 units, 8-horsepower, 4 diesel engine for irrigation projects</t>
  </si>
  <si>
    <t>Dist. III and V, Pangasinan</t>
  </si>
  <si>
    <t>2 units water pump, to be awarded to the Brgy. Winners in the "Best in Community Garden"</t>
  </si>
  <si>
    <t>Bayambang, Pangasinan</t>
  </si>
  <si>
    <t>various brgys and municipalities in the Province</t>
  </si>
  <si>
    <t>Construction/installation of 40 units STWIP</t>
  </si>
  <si>
    <t>Various brgys and municipalities in the Province</t>
  </si>
  <si>
    <t>Pangasinan</t>
  </si>
  <si>
    <t>Bamboos, fish, crablets and crab baskets for the grown-out culture of Mangrove crab as Aqua Culture Dishes Demo Project, Bolinao Fish Farm</t>
  </si>
  <si>
    <t>Bolinao, Pangasinan</t>
  </si>
  <si>
    <t xml:space="preserve">Repair/improvement of various roads </t>
  </si>
  <si>
    <t>Within the Province of Pangasinan</t>
  </si>
  <si>
    <t>Tayug, Pangasinan</t>
  </si>
  <si>
    <t>Asphalting of Taketek and Panganiban Road</t>
  </si>
  <si>
    <t>Asphalt for Access Road, at Reformation Center</t>
  </si>
  <si>
    <t>Asphalt for OPAG Main Entrance and Compound</t>
  </si>
  <si>
    <t>Poblacion, Burgos</t>
  </si>
  <si>
    <t>Asphalt for the improvemet/blocktopping of municipal Roads sorrounding Auditorium</t>
  </si>
  <si>
    <t>Construction of 1 unit 2-barrel RCBC, Centro Pangapisan</t>
  </si>
  <si>
    <t>Sual, Pangasinan</t>
  </si>
  <si>
    <t>Concreting of Antipangal-Pangascasan Road</t>
  </si>
  <si>
    <t>Repair/Improvement of Balingasay Bridge</t>
  </si>
  <si>
    <t>Concreting of Fulgosimo Road</t>
  </si>
  <si>
    <t>Improvement of Brgy. Road, Wawa</t>
  </si>
  <si>
    <t>Asphalt for Blocktopping of Brgy. A. Alarcio Road</t>
  </si>
  <si>
    <t>Laoac, Pangasinan</t>
  </si>
  <si>
    <t>Concreting of Villalon Rd., Zone 1 Flores</t>
  </si>
  <si>
    <t>San Manuel, Pangasinan</t>
  </si>
  <si>
    <t>Asphalt for blocktopping of Malilion, Sto. Tomas, Canangguan Road</t>
  </si>
  <si>
    <t>San Nicolas, Pangasinan</t>
  </si>
  <si>
    <t>Basista, Pangasinan</t>
  </si>
  <si>
    <t>Asphalt for the improvemet/blocktopping of Anambongan</t>
  </si>
  <si>
    <t>Pozorrubio, Pangasinan</t>
  </si>
  <si>
    <t>Concreting of San Jacinto, Pozzorubio Road</t>
  </si>
  <si>
    <t>Concreting of Bantocaling w/ slope protection and RCCP</t>
  </si>
  <si>
    <t>Concreting of Mabanang-Namalasan Road</t>
  </si>
  <si>
    <t xml:space="preserve">Asphalt for blocktopping of Ballay Bridge, </t>
  </si>
  <si>
    <t>Bani, Pangasinan</t>
  </si>
  <si>
    <t>Asphalt for blocktopping of Pauline Bridge</t>
  </si>
  <si>
    <t xml:space="preserve">Asphalt for blocktopping along Sn. Fabian Camp One Rd., </t>
  </si>
  <si>
    <t>San Fabian, Pangasinan</t>
  </si>
  <si>
    <t xml:space="preserve">Asphalt for Sito Digup Rd., Fulgosino, </t>
  </si>
  <si>
    <t>Asphalt for blocktopping of Matic-matic Section, Naronong Road</t>
  </si>
  <si>
    <t>Concreting of Austria St., Dorongan</t>
  </si>
  <si>
    <t>Sitio Calay, Binmaley</t>
  </si>
  <si>
    <t>Embarkment, backfilling of Access Road</t>
  </si>
  <si>
    <t>Concreting Nalsian-Calasiao Road</t>
  </si>
  <si>
    <t>Calasiao, Pangasinan</t>
  </si>
  <si>
    <t xml:space="preserve">Construction of Balucay Brdg., </t>
  </si>
  <si>
    <t>San Jacinto, Pangasinan</t>
  </si>
  <si>
    <t>Concreting of Sitio Mogning at Brgy. San Felipe West</t>
  </si>
  <si>
    <t>Improvement/blocktoping of Tayug-Natividad Road</t>
  </si>
  <si>
    <t>Brgy. Laguit Centro, Bugallon, Pangasinan</t>
  </si>
  <si>
    <t>Blocktopping of Laguit Centro Road</t>
  </si>
  <si>
    <t>Poblacion, San Carlos</t>
  </si>
  <si>
    <t>Construction of drainage Canal at Perez Blvd.</t>
  </si>
  <si>
    <t>Binmaley, Pangasinan</t>
  </si>
  <si>
    <t>Concreting of Salapingao Road</t>
  </si>
  <si>
    <t>Construction of 1 unit RCBC Castillo St.</t>
  </si>
  <si>
    <t>Construction of Drainage Canal with cover</t>
  </si>
  <si>
    <t>Hermoza, Dasol, Pangasinan</t>
  </si>
  <si>
    <t>Agno, Pangasinan</t>
  </si>
  <si>
    <t>Concreting of Brgy. Road</t>
  </si>
  <si>
    <t>Labor, materials, equipment and othe incidentals for the construction of Stone Masonry along Mapandan-Banaoang Road</t>
  </si>
  <si>
    <t>Labor, materials, and other incidentals for the rehab/concretin of Mabilao/Binday Road</t>
  </si>
  <si>
    <t>Asphalt for blocktopping of Dupo Road</t>
  </si>
  <si>
    <t>Labor, materials, and other incidentals for the concreting of Sitio Centro, San Jose</t>
  </si>
  <si>
    <t xml:space="preserve">Labor, materials, and other incidentals for the rehab of Casabar Brdg., </t>
  </si>
  <si>
    <t>Alaminos, Pangasinan</t>
  </si>
  <si>
    <t>Labor, materials, and other incidentals for the Rehabilitation of Urdaneta Community Bridge, Superstructure</t>
  </si>
  <si>
    <t>Urdaneta City</t>
  </si>
  <si>
    <t>Asphalt for blocktopping of Pozorrubio- Sugcona Rd., (Imbalbalatong Section)</t>
  </si>
  <si>
    <t>Asphalt for bloctopping of Balagan Rd.</t>
  </si>
  <si>
    <t>Construction of 1 unit 3-barrel RCBC, Brgy. Pangascasan</t>
  </si>
  <si>
    <t>FOR THE 2nd QUARTER, CY 2018</t>
  </si>
  <si>
    <t>Asphalt for the improvement of Sport Ground at Alaminos City National High School</t>
  </si>
  <si>
    <t>Concreting of Brgy. Road, Brgy. Salud at Natividad, Pangasinan</t>
  </si>
  <si>
    <t>Extension of Drainage System at Capitol Cmpd., Lingayen</t>
  </si>
  <si>
    <t>Construction of barbedwire Perimeter Fence and Guard House at Eco-Tourism Site, Sabangan, Lingayen</t>
  </si>
  <si>
    <t>Improvement of Capitol Grounds (Additional Height/Soil Barrier) at Capitol Cmpd., Lingayen</t>
  </si>
  <si>
    <t>Construction of River Bank Protection at Burgos Street (Area) Poblacion, Binmaley</t>
  </si>
  <si>
    <t>Improvement/Construction of Side Slope Protection at Brgy. Baňaga, Bugallon</t>
  </si>
  <si>
    <t>Concreting of Farm to Market Road and School Frontage of Quibaol Elem. Sch., Lingayen</t>
  </si>
  <si>
    <t>Construction of bleachers and concreting of floor slab at Municipal Plaza, Basista</t>
  </si>
  <si>
    <t>Concreting of Brgy. Baluyot Road, Bautista</t>
  </si>
  <si>
    <t>Financial Assistance for the purchase of lot for the site of their Multi-Purpose Gymnasium, Anonas, Urdaneta</t>
  </si>
  <si>
    <t>Construction of Perimeter Fence (back) at OPAG, Tebag, Sta. Barbara</t>
  </si>
  <si>
    <t>Extension/Additional Height of Multi-Purpose Gym at Brgy. Gayaman, Binmaley</t>
  </si>
  <si>
    <t>Construction of Covered Court (Gymnasium) at Brgy. Pantal, Bugallon</t>
  </si>
  <si>
    <t>Construction of covered court (gymnasium) at Pangapisan North, Lingayen</t>
  </si>
  <si>
    <t>13000 bags cement to be given to various barangays, associations and constituents in the province</t>
  </si>
  <si>
    <t>Construction of 3 units Guard Post and Installation of Lightings at Beachfront, Lingayen</t>
  </si>
  <si>
    <t>Construction of Multi-Purpose Hall at Brgy. Bayoyong, Basista</t>
  </si>
  <si>
    <t>Extension of concrete ditch at Motorpoo Cmpd., Lingayen</t>
  </si>
  <si>
    <t>Renovation/improvement of various facilities at Pangasinan Reformation Center, Brgy. San Vicente, Burgos</t>
  </si>
  <si>
    <t>Construction of Storage, replacement , Sr. Citizens Bldg., Poblacion, San Vicente</t>
  </si>
  <si>
    <t>Construction of covered court, Pogonsili, Aguilar</t>
  </si>
  <si>
    <t>Pest Control Treatment, Malong Bldg., Urdaneta District Hospital</t>
  </si>
  <si>
    <t>Pest Control Treatment, WPDH, MDH, Bolinao CH</t>
  </si>
  <si>
    <t>Pest Control Treatment,  Pangasinan Skills Dev't. Center, BDH</t>
  </si>
  <si>
    <t>Various supplies/materials for the installation of water source for swimming pool and repair of restrooms, quarters, movable shed/stand at NRSCC</t>
  </si>
  <si>
    <t>Upgrading of Systems and Preventive Maintenance of Dialysis Center at PPH, San Carlos City</t>
  </si>
  <si>
    <t>Repair of perimeter fence leading to Baywalk, Capitol Cmpd., Lingayen</t>
  </si>
  <si>
    <t>Extension of mess hall/Dining Area for Dirty Kitchen and storage area at Pangasinan Reformation Center, Burgos</t>
  </si>
  <si>
    <t>Additional works for pangasinan Reformation Center at San Vicente, Burgos</t>
  </si>
  <si>
    <t>Asphalting of Brgy. Hall Compound, Brgy. Tori-Tori, Anda</t>
  </si>
  <si>
    <t>Extension of 3-Phase Line &amp; Installation of 3-75 KVA DX Transformer and Electrical Services at Mangatarem District Hospital, Mangatarem</t>
  </si>
  <si>
    <t>Extension of 3-Phase Line &amp; Installation of 3-100KVA DX Transformer at Training Center 2 Capitol Compound, Lingayen</t>
  </si>
  <si>
    <t>Improvement/rehabilitation of Main Ward Annex "B" at Urdaneta Dist. Hosp., Urdaneta City</t>
  </si>
  <si>
    <t>Upgrading of Electrical System at Training Center 2 Capitol Compound, Lingayen</t>
  </si>
  <si>
    <t>Pest Control Treatment of various Provincial Buildings at Capitol Compound, Lingayen</t>
  </si>
  <si>
    <t>Pest Control Treatment of various Hospitals, Umingan Com. Hosp., Lingayen Dist. Hosp.</t>
  </si>
  <si>
    <t>Bamboos, fish, crablets and crab baskets for the grown-out culture of Mangrove crab as Aqua Culture Dishes Demo Project, Bolinao Fish Farm, Bolinao</t>
  </si>
  <si>
    <t>Construction of 3 units Artesian Well, San Vicente, San Manuel</t>
  </si>
  <si>
    <t>Constrruction of 2 units Dug well, Palapad, San Fabian</t>
  </si>
  <si>
    <t>Constrruction of 2 units Dug well, Malokiat, Pozorrubio</t>
  </si>
  <si>
    <t>Various materials for the conversion of deep well into Level II Water System at Brgy. Linoc, Binmaley</t>
  </si>
  <si>
    <t>50 units water pump, 7HP to be given to various farmer associations in the province</t>
  </si>
  <si>
    <t>Various spareparts for the various dredging machine at the PEO, Lingayen</t>
  </si>
  <si>
    <t>Various materials in the construction 2 units Artesian Well at Brgy. San Vicente, Calasiao</t>
  </si>
  <si>
    <t>Various farm inputs to be used in the seedling propagation/production of various species at the Prov'l Agriculture Office Field Station of CY2018</t>
  </si>
  <si>
    <t>Construction of 1 unit deep well at Dulag, Binmaley</t>
  </si>
  <si>
    <t>Construction of 2 units dug well, Anda</t>
  </si>
  <si>
    <t>Construction of 2 units dug well, Sitio San Pedro, San Macario, at Natividad</t>
  </si>
  <si>
    <t>Repair/improvement of various roads within the Province of Pangasinan</t>
  </si>
  <si>
    <t>Asphalting of Taketek and Panganiban Road, Tayug</t>
  </si>
  <si>
    <t>Asphalt for Access Road, at Reformation Center, San Vicente, Burgos</t>
  </si>
  <si>
    <t>Concreting of Banaoang-Mapandan Road, Sta. Barbara as per Extra Work</t>
  </si>
  <si>
    <t>Asphalt for OPAG Main Entrance and Compound at Bolinao</t>
  </si>
  <si>
    <t>Concreting of Antipangal-Pangascasan Road, Bugallon</t>
  </si>
  <si>
    <t>Repair/Improvement of Balingasay Bridge, Bolinao</t>
  </si>
  <si>
    <t>Concreting of Fulgosimo Road, Umingan</t>
  </si>
  <si>
    <t>Improvement of Brgy. Road, Wawa, Lingayen</t>
  </si>
  <si>
    <t>Asphalt for Blocktopping of Brgy. A. Alarcio Rd., Laoac</t>
  </si>
  <si>
    <t>Concreting of Villalon Rd., Zone 1 Flores, San Manuel</t>
  </si>
  <si>
    <t>Asphalt for blocktopping of Malilion, Sto. Tomas, Canangguan Rd., San Nicolas</t>
  </si>
  <si>
    <t>Asphalt for the improvemet/blocktopping of Anambongan, Basista</t>
  </si>
  <si>
    <t>Concreting of Bantocaling w/ slope protection and RCCP, Mangatarem</t>
  </si>
  <si>
    <t>Concreting of Mabanang-Namalasan Rd., Mangatarem</t>
  </si>
  <si>
    <t>Asphalt for blocktopping along Sn. Fabian Camp One Rd., San Fabian</t>
  </si>
  <si>
    <t>Asphalt for Sito Digup Rd., Fulgosino, Umingan</t>
  </si>
  <si>
    <t>Asphalt for blocktopping of Matic-matic Section, Naronong Rd., Sta. Barbara</t>
  </si>
  <si>
    <t>Concreting of Austria St., Dorongan, Lingayen</t>
  </si>
  <si>
    <t>Embarkment, backfilling of Access Road, Sitio Calay, Binmaley</t>
  </si>
  <si>
    <t>Concreting of Sitio Mogning at Brgy. San Felipe West, San Nicolas</t>
  </si>
  <si>
    <t>Improvement/blocktoping of Tayug-Natividad Rd., Tayug</t>
  </si>
  <si>
    <t>Blocktopping of Laguit Centro Rd., Brgy. Laguit Centro, Bugallon</t>
  </si>
  <si>
    <t>Concreting of Salapingao Rd., Binmaley</t>
  </si>
  <si>
    <t>Construction of 1 unit RCBC Castillo St., Lingayen</t>
  </si>
  <si>
    <t>Concreting of Brgy. Road, Brgy. Buayaen, Bayambang</t>
  </si>
  <si>
    <t>Labor, materials, equipment and othe incidentals for the construction of Stone Masonry along Mapandan-Banaoang Rd. , Sta. Barbara</t>
  </si>
  <si>
    <t>Asphalt for bloctopping of Balagan Rd., Binamaley</t>
  </si>
  <si>
    <t>Asphalt for blocktopping of Dupo Rd., Binmaley</t>
  </si>
  <si>
    <t>Asphalt for blocktopping of Pozorrubio- Sugcona Rd., (Imbalbalatong Section), Pozorrubio</t>
  </si>
  <si>
    <t>Labor, materials, and other incidentals for the rehab of Casabar Brdg., San Manuel</t>
  </si>
  <si>
    <t>77 Bags cement for the restoration and construction of damage protection wall at Coliaso Bridge along Mabilao-Binday Prov'l Road, San Fabian</t>
  </si>
  <si>
    <t>Repair/blocktopping of Urbiztondo Div. Provl Road, Urbiztondo</t>
  </si>
  <si>
    <t>Blocktopping of various Municipal Streets at Poblacion, Mapandan</t>
  </si>
  <si>
    <t>Asphalting/blocktopping of various Municipal Streets at San Quintin</t>
  </si>
  <si>
    <t>Rehabilitation of Urbiztondo-Basista Road, Urbiztondo and Basista, as per Extra Work Order No. 1</t>
  </si>
  <si>
    <t>Asphalting of Brgy. Libson West Road, Lingayen</t>
  </si>
  <si>
    <t>Improvement/rehabilitation (asphalting/blocktopping with patching) of Brgy. Cato to Patima Road, Infanta</t>
  </si>
  <si>
    <t>Improvement/construction of slope protection of RCBC along Lingayen Plaza Extension road, Brgy. Maniboc, Lingayen</t>
  </si>
  <si>
    <t>Repair of Imelda Bridge (2 spans) at Mangatarem</t>
  </si>
  <si>
    <t>Blocktopping of Brgy. Tempra Guilig Rd., Brgy. Tempra Guilig, San Fabian</t>
  </si>
  <si>
    <t>Asphalting/blocktopping of  Don Canuto Road at Domalandan West, Lingayen</t>
  </si>
  <si>
    <t>Asphalting/blocktopping of various FMR Brgy. Roads in Bani</t>
  </si>
  <si>
    <t>Rehabilitation of Lipit Bridge, Manaoag</t>
  </si>
  <si>
    <t>Repair and maintenance of various provincial roads</t>
  </si>
  <si>
    <t>Blocktopping of various Provincial Bridges within the Province</t>
  </si>
  <si>
    <t>Blocktopping of Provincial Road Camaley Bo. Rd (Sta. Rosa Section) Binmaley</t>
  </si>
  <si>
    <t>Blocktopping of Brgy. Namalucan Rd., Agno</t>
  </si>
  <si>
    <t>Asphalting of San Jacinto-Pozorrubio Road, (Travo-Pugaro Section) Brgy. Dilan, Pozorrubio</t>
  </si>
  <si>
    <t>Labor, materials, and other incidentals for the improvement/concreting of Bued-Ambonao Rd, Calasiao</t>
  </si>
  <si>
    <t>11 drums E. Asphalt and 349 Asphalt Pre-mix for the blocktopping w/ patching of Farm to Market Road at Brgy. Inmalog Sur to Norte, San Fabian</t>
  </si>
  <si>
    <t>230 MT Asphalt Pre-mix and 10 drums of Emulsified Asphalt for use in the asphalting of Arzadon Rd., San Manuel</t>
  </si>
  <si>
    <t>79 MT of Asphalt Pre-mix and 3 drums of Emulsified Asphalt for use in the asphalting of Arzadon Brgy. Rd., San Manuel</t>
  </si>
  <si>
    <t>Asphalting/blocktopping of Brgy. Malawa Rd., Lingayen</t>
  </si>
  <si>
    <t>Mapandan</t>
  </si>
  <si>
    <t>Basista</t>
  </si>
  <si>
    <t>Sta. Barbara</t>
  </si>
  <si>
    <t>Binmaley</t>
  </si>
  <si>
    <t>Bugallon</t>
  </si>
  <si>
    <t>Burgos</t>
  </si>
  <si>
    <t>Aguilar</t>
  </si>
  <si>
    <t>Bolinao</t>
  </si>
  <si>
    <t>Bayambang</t>
  </si>
  <si>
    <t>Repainting of Capitol Resort Hotel</t>
  </si>
  <si>
    <t>Mangatarem</t>
  </si>
  <si>
    <t>San Manuel</t>
  </si>
  <si>
    <t>Pozorrubio</t>
  </si>
  <si>
    <t>Calasiao</t>
  </si>
  <si>
    <t>Anda</t>
  </si>
  <si>
    <t>Natividad</t>
  </si>
  <si>
    <t>Urbiztondo</t>
  </si>
  <si>
    <t>San Quintin</t>
  </si>
  <si>
    <t>Construction of Well Source, installation of Motor Pump tank and Accessories, Mangatarem Breeding Station</t>
  </si>
  <si>
    <t>Repair/improvement of various facilities at Buer-Bayaoas E/S, Aguilar</t>
  </si>
  <si>
    <t>Repair/improvement of 1 unit 1 classroom at Enrico Prado NHS, Buer, Aguilar</t>
  </si>
  <si>
    <t>Repair/improvement of 2 -1 unit classroom at Bocboc East E/S, Bocboc East, Aguilar</t>
  </si>
  <si>
    <t>Repair/improvement of Brgy. Hall, Pogomboa, Aguilar</t>
  </si>
  <si>
    <t>Construction of Service Bay Building, Motorpool Compound, Capitol Complex, Lingayen</t>
  </si>
  <si>
    <t>Various construction materials for the construction of 6 classrooms in Multi-Purpose Gym at Pao Elem. Sch., Manaoag</t>
  </si>
  <si>
    <t>13000 bags cement to be given to various barangays</t>
  </si>
  <si>
    <t>Construction of 200 units STWIP of various brgys and municipalities in the Province</t>
  </si>
  <si>
    <t>Various materials for the construction of 1 unit Artesian Well at Brgy. Balincanaway, Rosales</t>
  </si>
  <si>
    <t>Amortization of Principal and Interest on Loan to the LBP (as of June, 2018)</t>
  </si>
  <si>
    <t>Concreting of Angayan Norte Brgy. Road, Balungao</t>
  </si>
  <si>
    <t>Concreting of Don Emilio Hilano St., Maniboc, Lingayen</t>
  </si>
  <si>
    <t>536 MT Asphalt Pre-mix 28 drums E. Asphalt for the repair/maintenance of various provincial roads in Pangasinan</t>
  </si>
  <si>
    <t>FOR THE 3rd QUARTER, CY 2018</t>
  </si>
  <si>
    <t>Extension of stage and concreting of pathway at PNHS</t>
  </si>
  <si>
    <t>Completion of 2-storey Brgy. Cabacaraan</t>
  </si>
  <si>
    <t xml:space="preserve">Construction of Dirty Kitchen w/ storage at DILG Cmpd., </t>
  </si>
  <si>
    <t>Poblacion, Lingayen</t>
  </si>
  <si>
    <t>Construction of 2 units wharf along Agno River</t>
  </si>
  <si>
    <t xml:space="preserve">Construction of concrete pavement and drainage canal at School Division Office </t>
  </si>
  <si>
    <t>Brgy.  Ambalangan Dalin, San Fabian</t>
  </si>
  <si>
    <t>Construction of Day Care Center</t>
  </si>
  <si>
    <t>FA, procurement of lot to be designated as Public Muslim Cemetery in, Pangasinan</t>
  </si>
  <si>
    <t xml:space="preserve"> Brgy. San Aurelio II, Balungao</t>
  </si>
  <si>
    <t>Sitio Mangampag Brgy. Pogo, Bautista</t>
  </si>
  <si>
    <t>FA, procurement of lot for the proposed site of school building</t>
  </si>
  <si>
    <t>Labor, materials, equipment and other incidentals for the waterproofing of roofing/roof deck at Urduja House, Capitol Cmpd.</t>
  </si>
  <si>
    <t>Installation of additional ACU Panel Board at Pozorrubio Com. Hospital</t>
  </si>
  <si>
    <t>Construnction of covered court (Gymnasium) at Brgy. Pogo (Area=16.9m x 30m)</t>
  </si>
  <si>
    <t>Brgy. Tamaro, Bayambang</t>
  </si>
  <si>
    <t>Construction of stage with comfort room</t>
  </si>
  <si>
    <t>Brgy. Duera, Bayambang</t>
  </si>
  <si>
    <t>Improvement of Multi-Purpose hall (Brgy. Hall)</t>
  </si>
  <si>
    <t>Brgy. Bical Norte, Bayambang</t>
  </si>
  <si>
    <t>Repair/improvement of roofing of Multi-Purpose Hall (Brgy. Hall) &amp; Day Care Center</t>
  </si>
  <si>
    <t>Brgy. Matalava, Lingayen</t>
  </si>
  <si>
    <t xml:space="preserve">Repair/Improvement of Brgy. Hall and Brgy. Health Center </t>
  </si>
  <si>
    <t>Manaoag</t>
  </si>
  <si>
    <t>Completion of Amphitheater Bldg. at Manaoag National High School</t>
  </si>
  <si>
    <t>Matalava, Lingayen</t>
  </si>
  <si>
    <t>Tuliao, Sta. Barbara</t>
  </si>
  <si>
    <t>Expansion of covered court at Tuliao Elem. Sch.</t>
  </si>
  <si>
    <t>Ventinilla, Sta. Barbara</t>
  </si>
  <si>
    <t>Construction of Senior Citizen and Brgy. Health Worker Bldg.,</t>
  </si>
  <si>
    <t>Repair/improvement of various facilities at Ninoy E/S</t>
  </si>
  <si>
    <t>Construction of Slope Protection of Open Canal at Motorpool Compound, Capitol Complex</t>
  </si>
  <si>
    <t>Installation of Manual Transfer Switch (MTS) Panel at WPDH</t>
  </si>
  <si>
    <t xml:space="preserve">Conversion of Deep Well Source (Magsaysay Type) to Point Source Water Supply at Dona Catalina E/S, </t>
  </si>
  <si>
    <t>Brgy. Laoag, Aguilar</t>
  </si>
  <si>
    <t>Labor, materials, equipment and other incidentals for the Pest Control Treatment at CIDG, PIAS, and Gym Bldg.</t>
  </si>
  <si>
    <t>Brgy. Bobonot, Dasol</t>
  </si>
  <si>
    <t>Labor, materials, equiment and other incidentals for the construction of 2 units water Impounding at Dasol Breeding Station</t>
  </si>
  <si>
    <t>PEO, Lingayen</t>
  </si>
  <si>
    <t>1 unit outboard Motor mounting frame, steering control kit, installation of outboard motor frame kit and steering kit</t>
  </si>
  <si>
    <t>Boundaries of Brgys. Rizal and Casanicolasan and boundaries of Brgys. Rizal and Carmay West, Rosales</t>
  </si>
  <si>
    <t>Brgy. Zone 1, Rosales</t>
  </si>
  <si>
    <t>Various materials for the construction of 1 unit Artesian Well</t>
  </si>
  <si>
    <t>Brgys. San Pedro East and Palakipak, Rosales</t>
  </si>
  <si>
    <t>Various materials for the construction of 3 units deep well</t>
  </si>
  <si>
    <t xml:space="preserve">2 booths fee of PGP to participate in 2018 Travel, Trade, Consumer Roadshows, </t>
  </si>
  <si>
    <t>Carson, CA, USA</t>
  </si>
  <si>
    <t>Brgy. Malabobo,Mangatarem</t>
  </si>
  <si>
    <t>Construction of 1 unit new writer system at OPAG Mangatarem</t>
  </si>
  <si>
    <t>Balungao</t>
  </si>
  <si>
    <t xml:space="preserve">Concreting of Farm to Market Road, Zone IV at </t>
  </si>
  <si>
    <t>Brgy. San Miguel, Balungao</t>
  </si>
  <si>
    <t>Cabaritan-Binmeckeg Rd., Sison</t>
  </si>
  <si>
    <t xml:space="preserve">Rehabilitation of Box Culvert </t>
  </si>
  <si>
    <t xml:space="preserve">Rehabilitation/upgrading of Pandel Bridge of Sitio Pannel Brdg., </t>
  </si>
  <si>
    <t>Sitio Pandel Domalandan East, Lingayen</t>
  </si>
  <si>
    <t>San Andres Brgy. Road,Umingan</t>
  </si>
  <si>
    <t>5 drums E. Asphalt and 145 MT of Asphalt Pre-mix for the blocktopping</t>
  </si>
  <si>
    <t>Sitio Tangke Rd., at Brgy. Sumabnit, Binalonan</t>
  </si>
  <si>
    <t>120 MT Asphalt Pre-mix and 6 drums E. Asphalt for the Improvement/asphalt</t>
  </si>
  <si>
    <t xml:space="preserve">4 drums E. Asphalt and 82 MT of Asphalt Pre-mix for the asphalting of Access Road to Emergency Room at </t>
  </si>
  <si>
    <t>PPH, Bolingit, San Carlos City</t>
  </si>
  <si>
    <t>Brgy. Dulacac, Alaminos City</t>
  </si>
  <si>
    <t>14 drums Emulsified Asphalt at 322 MT Asphalt Pre-mix for the proposed Asphalting</t>
  </si>
  <si>
    <t>Concreting of Alvear II Road, Poblacion</t>
  </si>
  <si>
    <t>11 drums E. Asphalt and 217 MT Asphalt mix for the blocktopping of Capitol Road Network, Capitol Cmpd.</t>
  </si>
  <si>
    <t>Brgy. Balangobong, Lingayen</t>
  </si>
  <si>
    <t>Concreting of Road</t>
  </si>
  <si>
    <t xml:space="preserve">437 MT Asphalt Pre-mix and 13 drums E. Asphalt for blocktopping </t>
  </si>
  <si>
    <t>Palapar Norte, Lareg-lareg Road, Palapag Section, Malasiqui</t>
  </si>
  <si>
    <t>7 drums E. Asphalt and 224 MT Asphalt Pre-mix for blocktopping</t>
  </si>
  <si>
    <t>Samat Bo. Provincial Road (Samat Section and Orduña St.), Bugallon</t>
  </si>
  <si>
    <t>Brgy. Tambac, Bayambang</t>
  </si>
  <si>
    <t>Concreting of Pathwalk</t>
  </si>
  <si>
    <t>Brgy. Bical Sur, Bayambang</t>
  </si>
  <si>
    <t>Brgy. Inanlorenza, Bayambang</t>
  </si>
  <si>
    <t>Brgy. Maigpa, Bayambang</t>
  </si>
  <si>
    <t>Brgy. Buayaen, Bayambang</t>
  </si>
  <si>
    <t>Brgy.San Gabriel 2nd, Bayambang</t>
  </si>
  <si>
    <t>Brgy. Nalsian Sur, Bayambang</t>
  </si>
  <si>
    <t>Brgy. Sanlibo, Bayambang</t>
  </si>
  <si>
    <t>Brgy. Malioer, Bayambang</t>
  </si>
  <si>
    <t>Brgy. San Gabriel 1st, Bayambang</t>
  </si>
  <si>
    <t xml:space="preserve">Construction of drainage Canal </t>
  </si>
  <si>
    <t>Brgy. Caturay, Bayambang</t>
  </si>
  <si>
    <t xml:space="preserve"> Brgy. San Vicente, Bayambang</t>
  </si>
  <si>
    <t>Brgy. Banaban, Bayambang</t>
  </si>
  <si>
    <t xml:space="preserve"> Brgy. Road,  Brgy. Darawey, Bayambang</t>
  </si>
  <si>
    <t xml:space="preserve">5 drums E. Asphalt and 166 MT of Asphalt Pre-mix for the blocktopping of Brgy. Road,  </t>
  </si>
  <si>
    <t>Brgy. Tampog, Bayambang</t>
  </si>
  <si>
    <t>5 drums E. Asphalt and 166 MT of Asphalt Pre-mix for the blocktopping of Brgy. Road</t>
  </si>
  <si>
    <t>Brgy. Pantol, Bayambang</t>
  </si>
  <si>
    <t>5 drums E. Asphalt and 166 MT of Asphalt Pre-mix for the blocktopping of Brgy. Road,</t>
  </si>
  <si>
    <t>Brgy. Tanolong, Bayambang</t>
  </si>
  <si>
    <t>Poblacion, Mabini</t>
  </si>
  <si>
    <t>Repair of Damaged Concrete pavement along Mabini Breeding Station Road</t>
  </si>
  <si>
    <t>Sablig, Anda</t>
  </si>
  <si>
    <t>Various materials for the repair/improvement of damaged RCCP</t>
  </si>
  <si>
    <t xml:space="preserve">Materials for the improvement of Cabaritan-Binmeckeg Rd., </t>
  </si>
  <si>
    <t>Sison</t>
  </si>
  <si>
    <t>Improvement of Brgy. Mabini Road with RCCP and Slope Protection (Stone Masonry)</t>
  </si>
  <si>
    <t xml:space="preserve">297 bags of Asphalt sealant for use in the rehabilitation/maintenance of various Provincial Roads withn the </t>
  </si>
  <si>
    <t>Province of Pangasinan</t>
  </si>
  <si>
    <t>Modification of Steel Column of covered court and construction of bleacher and renovation of Perimeter fence</t>
  </si>
  <si>
    <t>completed</t>
  </si>
  <si>
    <t>on-going</t>
  </si>
  <si>
    <t>nys</t>
  </si>
  <si>
    <t>90% collected</t>
  </si>
  <si>
    <t>Oct. 2018</t>
  </si>
  <si>
    <t>NTP - 9/3/18</t>
  </si>
  <si>
    <t>NTP - 8/29/18</t>
  </si>
  <si>
    <t>NTP - 10/5/18</t>
  </si>
  <si>
    <t>60% collected</t>
  </si>
  <si>
    <t xml:space="preserve"> </t>
  </si>
  <si>
    <t>We hereby certify that we have reviewed the contents and hereby attest to the veracity and correctness of the data or information contained in this document.</t>
  </si>
  <si>
    <t>ARTURO V. SORIANO, CPA</t>
  </si>
  <si>
    <t>Provincial Accountant</t>
  </si>
  <si>
    <t>HON. AMADO I. ESPINO, III</t>
  </si>
  <si>
    <t>Provincial Governor</t>
  </si>
  <si>
    <t>FDP Form 8 - Local Disaster Risk Reduction and Management Fund Utilization</t>
  </si>
  <si>
    <t>(COA Form)</t>
  </si>
  <si>
    <t>LOCAL DISASTER RISK REDUCTION AND MANAGEMENT FUND UTILIZATION</t>
  </si>
  <si>
    <t>As of September 2018</t>
  </si>
  <si>
    <t>LDRRMF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</si>
  <si>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</si>
  <si>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</si>
  <si>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</si>
  <si>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</si>
  <si>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</si>
  <si>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</si>
  <si>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</si>
  <si>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 Sources of Funds:</t>
  </si>
  <si>
    <t>Current Appropriation</t>
  </si>
  <si>
    <t>Continuing Appropriation</t>
  </si>
  <si>
    <t>Previous Year's Appropriation transferred to the Special Trust Fund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</si>
  <si>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>(Trust Fund)</t>
    </r>
  </si>
  <si>
    <t>Transfers/Grants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</si>
  <si>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(Trust Fund)</t>
    </r>
  </si>
  <si>
    <t>Total Funds Available</t>
  </si>
  <si>
    <t>B. Utilization</t>
  </si>
  <si>
    <t>Medicines</t>
  </si>
  <si>
    <t>Medical Supplies</t>
  </si>
  <si>
    <t>Food Supplies</t>
  </si>
  <si>
    <t>Office Supplies</t>
  </si>
  <si>
    <t>Repair of Evacuation Center</t>
  </si>
  <si>
    <t>Disaster Response &amp; Rescue Equipment</t>
  </si>
  <si>
    <t>Institutional/Capacity Development (Ex. Trainings, environmental assessment &amp; other related activities)</t>
  </si>
  <si>
    <t>Construction of Evacuation Center</t>
  </si>
  <si>
    <t xml:space="preserve">Capital Outlay - Equipment </t>
  </si>
  <si>
    <t>Transfer to other LGUs</t>
  </si>
  <si>
    <t>Other Maintenance and Operating Expenses</t>
  </si>
  <si>
    <t>Traveling Expense</t>
  </si>
  <si>
    <t>Training Expense</t>
  </si>
  <si>
    <t>IT Equipment &amp; Software</t>
  </si>
  <si>
    <t>Motor Vehicles</t>
  </si>
  <si>
    <t>Other Machineries and Equipment</t>
  </si>
  <si>
    <t>Watercrafts</t>
  </si>
  <si>
    <t>Other Property, Plant and Equipment</t>
  </si>
  <si>
    <t>Roads, Highways and Bridges</t>
  </si>
  <si>
    <t>Communication Equipment</t>
  </si>
  <si>
    <t>Gasoline, Oil, Lubricants</t>
  </si>
  <si>
    <t>Drugs and Medicines</t>
  </si>
  <si>
    <t>Repair &amp; Maintenance-Machinery &amp; Equipment</t>
  </si>
  <si>
    <t>Repair &amp; Maintenance-Motor Vehicles</t>
  </si>
  <si>
    <t>Honorarium</t>
  </si>
  <si>
    <t>Office Equipment</t>
  </si>
  <si>
    <t>Furnitures &amp; Fixtures</t>
  </si>
  <si>
    <t>Other Structures</t>
  </si>
  <si>
    <t>Other Transportation</t>
  </si>
  <si>
    <r>
      <t xml:space="preserve">Repair/Rehabilitation of Public Infrastructures, Roads, Highways and Bridges, etc.               </t>
    </r>
    <r>
      <rPr>
        <i/>
        <sz val="14"/>
        <rFont val="Calibri"/>
        <family val="2"/>
        <scheme val="minor"/>
      </rPr>
      <t xml:space="preserve">        (Trust Fund)</t>
    </r>
  </si>
  <si>
    <r>
      <t xml:space="preserve">Repair &amp; Maintenance - Building &amp; Other Structures               </t>
    </r>
    <r>
      <rPr>
        <i/>
        <sz val="14"/>
        <rFont val="Calibri"/>
        <family val="2"/>
        <scheme val="minor"/>
      </rPr>
      <t>(Trust Fund)</t>
    </r>
  </si>
  <si>
    <t xml:space="preserve">         </t>
  </si>
  <si>
    <r>
      <t xml:space="preserve">Bank Charges                    </t>
    </r>
    <r>
      <rPr>
        <i/>
        <sz val="14"/>
        <rFont val="Calibri"/>
        <family val="2"/>
        <scheme val="minor"/>
      </rPr>
      <t>(Trust Fund)</t>
    </r>
  </si>
  <si>
    <t>Total Utilization (Current Appropriation)</t>
  </si>
  <si>
    <t>Reversion to General Fund of the Unutilized LDRRMF - TRUST FUND CY 2012</t>
  </si>
  <si>
    <t>Reversion to General Fund of the Unutilized LDRRMF - TRUST FUND CY 2011</t>
  </si>
  <si>
    <t>Total Utilization (Trust Fund)                          (Current Appropriation &amp; Trust Fund)</t>
  </si>
  <si>
    <t>Unutilized Balance</t>
  </si>
  <si>
    <t>I hereby certify that I have reviewed the contents and hereby attest to the veracity and correctness of the data or information contained in this document.</t>
  </si>
  <si>
    <t>ARTURO V. SORIANO</t>
  </si>
  <si>
    <t>FDP Form 11 - SEF Utilization</t>
  </si>
  <si>
    <t>(SEF Budget Accountability Form No. 1)</t>
  </si>
  <si>
    <t>REPORT OF SEF UTILIZATION</t>
  </si>
  <si>
    <t>For the Quarter Ending  September 30, 2018</t>
  </si>
  <si>
    <t xml:space="preserve">Province/City Municipality 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</si>
  <si>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</si>
  <si>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</si>
  <si>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</si>
  <si>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</si>
  <si>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</si>
  <si>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</si>
  <si>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</si>
  <si>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</si>
  <si>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</si>
  <si>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</si>
  <si>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</si>
  <si>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</si>
  <si>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</si>
  <si>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</si>
  <si>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 xml:space="preserve">               Governor</t>
  </si>
  <si>
    <t>FDP Form 9 - Statement of Cash Flow</t>
  </si>
  <si>
    <t>PROVINCE OF PANGASINAN</t>
  </si>
  <si>
    <t>Statement of Condensed Cash Flows</t>
  </si>
  <si>
    <t>GENERAL FUND</t>
  </si>
  <si>
    <t>For the Third Quarter Ending September 30,2018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</si>
  <si>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</si>
  <si>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</si>
  <si>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</si>
  <si>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</si>
  <si>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</si>
  <si>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</si>
  <si>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</si>
  <si>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</si>
  <si>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</si>
  <si>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</si>
  <si>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</si>
  <si>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</si>
  <si>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</si>
  <si>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</si>
  <si>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</si>
  <si>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</si>
  <si>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</si>
  <si>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</si>
  <si>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 Equipment</t>
  </si>
  <si>
    <t>Collection of Principal on Loans to other Entities</t>
  </si>
  <si>
    <t>Purchase / Construction of Investment Property</t>
  </si>
  <si>
    <t>Purchase  / Construction of Property, Plant and Equipment</t>
  </si>
  <si>
    <t>Purchase of Bearer Biological Assets</t>
  </si>
  <si>
    <t>Grant of Loans</t>
  </si>
  <si>
    <t>Net Cash Flows from Investing Activities</t>
  </si>
  <si>
    <t>Cash Flows from Financing Activities:</t>
  </si>
  <si>
    <t>Proceeds from Loans</t>
  </si>
  <si>
    <t>Payment of Long-Term Liabilities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</si>
  <si>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</si>
  <si>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</si>
  <si>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</si>
  <si>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</si>
  <si>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at Beginning of the Quarter</t>
  </si>
  <si>
    <t>Cash at the End of the Quarter</t>
  </si>
  <si>
    <t xml:space="preserve"> Certified Correct: </t>
  </si>
  <si>
    <t>ARTURO V. SORIANO,CPA</t>
  </si>
  <si>
    <t>FDP Form 6 - Trust Fund Utilization</t>
  </si>
  <si>
    <t>CONSOLIDATED QUARTERLY REPORT ON GOVERNMENT PROJECTS, PROGRAMS or ACTIVITIES</t>
  </si>
  <si>
    <t>FOR THE JULY - SEPTEMBER QUARTER, CY 2018</t>
  </si>
  <si>
    <r>
      <t xml:space="preserve">Province : </t>
    </r>
    <r>
      <rPr>
        <b/>
        <u/>
        <sz val="1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</si>
  <si>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</si>
  <si>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</si>
  <si>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</si>
  <si>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</si>
  <si>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</si>
  <si>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</si>
  <si>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</si>
  <si>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</si>
  <si>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7 units Hand Tractor, 7 units Trailer and 7 units Diesel Engine delivered to Mamarlao MPC, SCCP</t>
  </si>
  <si>
    <t>San Carlos City, Pangasinan</t>
  </si>
  <si>
    <t>fund from the Department of Agriculture</t>
  </si>
  <si>
    <t>Rehabilitation of Gonzales-San Juan Farm to Market Road</t>
  </si>
  <si>
    <t>Improvement / Upgrading of various facilities at Dasol Community Hospital</t>
  </si>
  <si>
    <t>fund from the Department of Health (HFEP)</t>
  </si>
  <si>
    <t>Improvement / Upgrading of various facilities at Bayambang District Hospital</t>
  </si>
  <si>
    <t>Improvement / Upgrading of various facilities at Urdaneta District Hospital</t>
  </si>
  <si>
    <t>Urdaneta, Pangasinan</t>
  </si>
  <si>
    <t>Imporvement / upgrading of Various facilities at Manaoag Community Hospital</t>
  </si>
  <si>
    <t>Manaoag, Pangasinan</t>
  </si>
  <si>
    <t>Improvement / Upgrading of various facilities at Asingan Community Hospital</t>
  </si>
  <si>
    <t>Improvement / Upgrading of various facilities at Lingayen District Hospital</t>
  </si>
  <si>
    <t xml:space="preserve">Concreting  of Banaoang- Mapandan Road Sta. Barbara, Pangasinan </t>
  </si>
  <si>
    <t>fund from the Department of Interior and Local Government-CMGP</t>
  </si>
  <si>
    <t>Rehabilitatiion of balungao-sta. maria road @ balungao, pangasinan</t>
  </si>
  <si>
    <t>Balungao, Pangasinan</t>
  </si>
  <si>
    <t xml:space="preserve">Rehabilitation of urbiztondo basista pangasinan </t>
  </si>
  <si>
    <t>Urbiztondo, Pangasinan</t>
  </si>
  <si>
    <t>Rehabilitation of Malasiqui Catablan road, Malasiqui and Sta. Barbara, Pangasinan</t>
  </si>
  <si>
    <t>Malasiqui, Pangasinan</t>
  </si>
  <si>
    <t>Financial assistance given to indigent consituents</t>
  </si>
  <si>
    <t>various</t>
  </si>
  <si>
    <t>fund from the Protective Services Program (PSP) Assistance to Individual in Crises Situation (AICS) of the Department of Social Welfare and Development (DSWD)</t>
  </si>
  <si>
    <t>Governor</t>
  </si>
  <si>
    <t>FDP Form 12- Unliquidated Cash Advances</t>
  </si>
  <si>
    <t>UNLIQUIDATED CASH ADVANCES</t>
  </si>
  <si>
    <t>As of September 30, 2018</t>
  </si>
  <si>
    <t xml:space="preserve">Province, City or Municipality: </t>
  </si>
  <si>
    <t>PANGASINAN</t>
  </si>
  <si>
    <t>Name of Debtor
 (in alphabetical order)</t>
  </si>
  <si>
    <t xml:space="preserve">Amount Balance 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</si>
  <si>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</si>
  <si>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</si>
  <si>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</si>
  <si>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</si>
  <si>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</si>
  <si>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</si>
  <si>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</si>
  <si>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</si>
  <si>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</si>
  <si>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</si>
  <si>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</si>
  <si>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Advances for Officers and Employees</t>
  </si>
  <si>
    <t>Hilaria J. Claveria</t>
  </si>
  <si>
    <t xml:space="preserve">cash advance to defray expenses for the team building and capacity enhancement activity of Prov'l Budget Office Oct. 19-20, 2018 </t>
  </si>
  <si>
    <t xml:space="preserve">cash advance to defray expenses for registration fee and per diems  in connection with her attendance to PHILBO-Luzon Convention Oct. 17-20, 2018 </t>
  </si>
  <si>
    <t>Alex F. Ferrer</t>
  </si>
  <si>
    <t xml:space="preserve">pymt of cash advance during the Official travel to Davao </t>
  </si>
  <si>
    <t>Dalisay A. Moya</t>
  </si>
  <si>
    <t xml:space="preserve">cash advance to defray expenses for Agri-Fishery Technology and Farm Tourin benchmarking and Linkaging in the Province of Zambales and Pampanga Oct. 5-6, 2018 </t>
  </si>
  <si>
    <t>Maria Luisa A. Elduayan</t>
  </si>
  <si>
    <t xml:space="preserve">cash advance to defray expenses in attending the 19th National Convention of the Association of Tourism Officers of the Philippines (ATOP)Oct. 2-7, 2018 at Limketkai Luxe Hotel, Cagayan De Oro City </t>
  </si>
  <si>
    <t>Michael Angelo J. Santos</t>
  </si>
  <si>
    <t xml:space="preserve">cash advance to defray expenses for registration fee and per diems in connection with his attendance to PHILBO-Luzon convention Oct. 17-20, 2018 at Biñan Laguna </t>
  </si>
  <si>
    <t>Iris Mischelle J. Campoamor</t>
  </si>
  <si>
    <t>Dolores U. Vinuya</t>
  </si>
  <si>
    <t xml:space="preserve">pymt of her cash advance in connection with her attendance to the seminar on Cash Management &amp; Control System at COA Regional Office I, City of San Fernando, La Union Oct. 3-5, 2018 </t>
  </si>
  <si>
    <t>Maechelle V. Bautista</t>
  </si>
  <si>
    <t xml:space="preserve">Analiza S. Miranda  </t>
  </si>
  <si>
    <t>cash advance hotel accomodation and other incidental expenses to be incurred during the 2018 PSND Annual Convention Sept.  19-20, 2018 at Daimond Hotel Manila</t>
  </si>
  <si>
    <t>Maria Jonnah F. Almazan</t>
  </si>
  <si>
    <t xml:space="preserve">cash  of Registration fee/travelling expenses to attend the Legislation Seminar-Workshop Sept. 20-22, 2018 at Rajah Park Hotel, Cebu City </t>
  </si>
  <si>
    <t>Gilbert M. Tabora</t>
  </si>
  <si>
    <t>Jason Q. Soriano</t>
  </si>
  <si>
    <t>Laurie Mae D. Fangonilo</t>
  </si>
  <si>
    <t>Jefferson V. De Vera</t>
  </si>
  <si>
    <t>Juvy F. Salazar</t>
  </si>
  <si>
    <t>Atty. Verna T. Nava-Perez</t>
  </si>
  <si>
    <t xml:space="preserve">cash advance of Registration fee/travelling expenses to attend the Legislation Seminar-workshop Sept. 20-22, 2018 </t>
  </si>
  <si>
    <t>Benita M. Pizarro</t>
  </si>
  <si>
    <t>cash advance the amount to defray expenses to be incurred during the two-day Educational Tour and Team Building of PPDO staffs in Tarlac City and Pampanga September 14-15, 2018</t>
  </si>
  <si>
    <t>Rhodyn Luchinvar O. Oro</t>
  </si>
  <si>
    <t xml:space="preserve"> (PR#8254, 8/24/2018)- cash advance to defray expenses for use by the participants of the Water Search and Rescue Training Sept. 3-6, 2018 </t>
  </si>
  <si>
    <t>Florence N. Berba</t>
  </si>
  <si>
    <t xml:space="preserve">pymt of cash advance to attend the 2018 International Assembly of Youth for Unesco on Sept. 6-8, 2018 at Icon Hotel, Timog Quezon City </t>
  </si>
  <si>
    <t>Merry Joy M. Cruz</t>
  </si>
  <si>
    <t>Nathaniel L. Pulido</t>
  </si>
  <si>
    <t>cash advance expenses during an Educational Field Trip and Team Building  Activity in Batangas and Tagaytay City August 25-26, 2018</t>
  </si>
  <si>
    <t>Ofelia C. Nacar</t>
  </si>
  <si>
    <t xml:space="preserve">cash advance for Dasol CH Employees Lakbay Aral  August 4-5, 2018 First batch and Oct. 13-14, 2018 2nd batch </t>
  </si>
  <si>
    <t>Dr. George O. Tan</t>
  </si>
  <si>
    <t xml:space="preserve">cash advance for travelling expenses and training fee July 24-31, 2018 </t>
  </si>
  <si>
    <t>Leah J. Austria</t>
  </si>
  <si>
    <t xml:space="preserve">cash advance for travelling expenses and per diems, May 14-17, 2018 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</si>
  <si>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</si>
  <si>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</si>
  <si>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</si>
  <si>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</si>
  <si>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</si>
  <si>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</si>
  <si>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</si>
  <si>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</si>
  <si>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</si>
  <si>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</si>
  <si>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</si>
  <si>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</si>
  <si>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</si>
  <si>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</si>
  <si>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</si>
  <si>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</si>
  <si>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>Advances to Special Disbursing</t>
  </si>
  <si>
    <t>Jessieca A. Rosario</t>
  </si>
  <si>
    <t>cash advnce the board and lodging, training supplies and materials and honorarium of Resource Speakers in conduct of Natural Family Planning Roll-Out Training tro City/municipal Population Officer Oct. 10-12, 2018</t>
  </si>
  <si>
    <t>Ferdinand T. Natividad</t>
  </si>
  <si>
    <t xml:space="preserve">cash advance renewal/penalties and LTOPF of 10 firearms used in the Prov'l Warden Office </t>
  </si>
  <si>
    <t>Emilio P. Samson Jr.</t>
  </si>
  <si>
    <t xml:space="preserve">pymt of cash advance re: 1st prov'l summit of solo parents association in  Pangasinan on Sept. 20-21, 2018 at President Hotel, Lingayen pang. </t>
  </si>
  <si>
    <t>Marife P. Acerit</t>
  </si>
  <si>
    <t xml:space="preserve">cash advance to defray expenses for the  Pasyar Pangasinan Familiarization Tour Operations &amp; Travel Agencies in observance Sept. 21 &amp; 23, 2018 </t>
  </si>
  <si>
    <t xml:space="preserve">Marife P. Acerit </t>
  </si>
  <si>
    <t xml:space="preserve">cash advance to defray expenses for the Pasayar Pangasinan Familiarization Tour for Tour Operations  &amp; Travel Agencies Sept. 21 to 23, 2018 </t>
  </si>
  <si>
    <t>(PR#7336, 8/3/2018)-  cash advance to defray expenses for the Pangasinan participation to Philippine Travel Mart August 31 to Sept. 2, 2018  at SMX convention center MOA</t>
  </si>
  <si>
    <t>Ma. Luisa Elduayan</t>
  </si>
  <si>
    <t xml:space="preserve">cash advance to defray the pymt of 2 booths fee of prov'l Gov't of pangasinan to participate to the 2018 travel, trade and consumer roadshows at Southbay Pavilion Mall, 20700 Avalon Boulevard\, Carson California 90746 August 4-5, 2018 </t>
  </si>
  <si>
    <t xml:space="preserve"> (PR#5760, 6/25/2018)- cash advance to defray expenses for CPS webhosting &amp;maintenance </t>
  </si>
  <si>
    <t>Orpheus M. Velasco</t>
  </si>
  <si>
    <t xml:space="preserve"> cash advance the publicity and promotion of Pistay dayat 2018 </t>
  </si>
  <si>
    <t xml:space="preserve"> cash advance to be use for the Limgas na Pangasinan 2018 </t>
  </si>
  <si>
    <t>Ellsworth G. Gonzales</t>
  </si>
  <si>
    <t xml:space="preserve">cash advance to defray expenses for the Limgas na Pangasinan 2018 </t>
  </si>
  <si>
    <t xml:space="preserve">cash advance for publicity and promotions of Umaani Expo 2018 </t>
  </si>
  <si>
    <t>Rodolfo M. Cortez</t>
  </si>
  <si>
    <t>GRAND TOTAL</t>
  </si>
  <si>
    <t xml:space="preserve">                Governor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</si>
</sst>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(\P* #,##0.00_);_(\P* \(#,##0.00\);_(\P* &quot;-&quot;??_);_(@_)"/>
    <numFmt numFmtId="166" formatCode="\P#,##0.00"/>
    <numFmt numFmtId="167" formatCode="_(&quot;₱&quot;* #,##0.00_);_(&quot;₱&quot;* \(#,##0.00\);_(&quot;₱&quot;* &quot;-&quot;??_);_(@_)"/>
    <numFmt numFmtId="168" formatCode="_(\P* #,##0.00_);_(\P* \(#,##0.00\);_(&quot;$&quot;* &quot;-&quot;??_);_(@_)"/>
    <numFmt numFmtId="169" formatCode="_(\P* #,##0.00_);_(* \(#,##0.00\);_(* &quot;-&quot;??_);_(@_)"/>
    <numFmt numFmtId="170" formatCode="_-* #,##0.00_-;\-* #,##0.00_-;_-* &quot;-&quot;??_-;_-@_-"/>
    <numFmt numFmtId="171" formatCode="mm/dd/yy;@"/>
    <numFmt numFmtId="172" formatCode="mm/dd/yyyy;@"/>
    <numFmt numFmtId="173" formatCode="_(\P* #,##0.00_);_(&quot;$&quot;* \(#,##0.00\);_(&quot;$&quot;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10"/>
      <color theme="1"/>
      <name val="Arial"/>
      <family val="2"/>
    </font>
    <font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3.5"/>
      <name val="Calibri"/>
      <family val="2"/>
      <scheme val="minor"/>
    </font>
    <font>
      <sz val="13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5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vertical="center"/>
    </xf>
    <xf numFmtId="9" fontId="4" fillId="0" borderId="2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2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vertical="center"/>
    </xf>
    <xf numFmtId="43" fontId="4" fillId="0" borderId="4" xfId="1" applyFont="1" applyBorder="1" applyAlignment="1">
      <alignment horizontal="center" vertical="center" wrapText="1"/>
    </xf>
    <xf numFmtId="0" fontId="5" fillId="0" borderId="2" xfId="0" applyFont="1" applyBorder="1"/>
    <xf numFmtId="9" fontId="6" fillId="0" borderId="2" xfId="2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43" fontId="6" fillId="2" borderId="2" xfId="2" applyNumberFormat="1" applyFont="1" applyFill="1" applyBorder="1" applyAlignment="1">
      <alignment vertical="center"/>
    </xf>
    <xf numFmtId="43" fontId="6" fillId="0" borderId="1" xfId="2" applyNumberFormat="1" applyFont="1" applyBorder="1" applyAlignment="1">
      <alignment vertical="center"/>
    </xf>
    <xf numFmtId="14" fontId="6" fillId="0" borderId="5" xfId="2" applyNumberFormat="1" applyFont="1" applyBorder="1" applyAlignment="1">
      <alignment horizontal="center" vertical="center" wrapText="1"/>
    </xf>
    <xf numFmtId="43" fontId="6" fillId="2" borderId="1" xfId="2" applyNumberFormat="1" applyFont="1" applyFill="1" applyBorder="1" applyAlignment="1">
      <alignment vertical="center"/>
    </xf>
    <xf numFmtId="9" fontId="6" fillId="0" borderId="1" xfId="2" applyNumberFormat="1" applyFont="1" applyBorder="1" applyAlignment="1">
      <alignment horizontal="center" vertical="center"/>
    </xf>
    <xf numFmtId="9" fontId="6" fillId="0" borderId="7" xfId="2" applyNumberFormat="1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43" fontId="6" fillId="2" borderId="7" xfId="2" applyNumberFormat="1" applyFont="1" applyFill="1" applyBorder="1" applyAlignment="1">
      <alignment vertical="center"/>
    </xf>
    <xf numFmtId="0" fontId="6" fillId="0" borderId="0" xfId="4" applyFont="1" applyBorder="1" applyAlignment="1">
      <alignment horizontal="center" vertical="center" wrapText="1"/>
    </xf>
    <xf numFmtId="43" fontId="6" fillId="0" borderId="2" xfId="2" applyNumberFormat="1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9" fontId="7" fillId="0" borderId="1" xfId="6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43" fontId="0" fillId="0" borderId="4" xfId="1" applyFont="1" applyFill="1" applyBorder="1" applyAlignment="1">
      <alignment vertical="center"/>
    </xf>
    <xf numFmtId="0" fontId="8" fillId="0" borderId="1" xfId="4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43" fontId="8" fillId="0" borderId="7" xfId="7" applyNumberFormat="1" applyFont="1" applyFill="1" applyBorder="1" applyAlignment="1">
      <alignment vertical="center"/>
    </xf>
    <xf numFmtId="43" fontId="8" fillId="0" borderId="1" xfId="5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3" fontId="8" fillId="0" borderId="7" xfId="2" applyNumberFormat="1" applyFont="1" applyFill="1" applyBorder="1" applyAlignment="1">
      <alignment vertical="center"/>
    </xf>
    <xf numFmtId="43" fontId="3" fillId="0" borderId="0" xfId="1" applyFont="1"/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3" fontId="8" fillId="0" borderId="1" xfId="1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43" fontId="0" fillId="0" borderId="8" xfId="1" applyFont="1" applyFill="1" applyBorder="1" applyAlignment="1">
      <alignment vertical="center"/>
    </xf>
    <xf numFmtId="43" fontId="3" fillId="0" borderId="6" xfId="1" applyFont="1" applyBorder="1"/>
    <xf numFmtId="43" fontId="3" fillId="0" borderId="1" xfId="1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43" fontId="8" fillId="0" borderId="1" xfId="7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0" fontId="8" fillId="0" borderId="4" xfId="4" applyFont="1" applyFill="1" applyBorder="1" applyAlignment="1">
      <alignment vertical="center" wrapText="1"/>
    </xf>
    <xf numFmtId="0" fontId="3" fillId="0" borderId="1" xfId="0" applyFont="1" applyBorder="1"/>
    <xf numFmtId="43" fontId="3" fillId="0" borderId="1" xfId="1" applyFont="1" applyBorder="1"/>
    <xf numFmtId="0" fontId="4" fillId="0" borderId="7" xfId="0" applyFont="1" applyBorder="1" applyAlignment="1">
      <alignment horizontal="left" vertical="center" wrapText="1"/>
    </xf>
    <xf numFmtId="164" fontId="0" fillId="0" borderId="1" xfId="1" applyNumberFormat="1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 wrapText="1"/>
    </xf>
    <xf numFmtId="43" fontId="8" fillId="0" borderId="7" xfId="2" applyNumberFormat="1" applyFont="1" applyFill="1" applyBorder="1" applyAlignment="1">
      <alignment vertical="center" wrapText="1"/>
    </xf>
    <xf numFmtId="14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4" fontId="6" fillId="0" borderId="4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0" fillId="0" borderId="0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9" fontId="6" fillId="0" borderId="0" xfId="2" applyNumberFormat="1" applyFont="1" applyBorder="1" applyAlignment="1">
      <alignment horizontal="center" vertical="center"/>
    </xf>
    <xf numFmtId="43" fontId="6" fillId="2" borderId="0" xfId="2" applyNumberFormat="1" applyFont="1" applyFill="1" applyBorder="1" applyAlignment="1">
      <alignment vertical="center"/>
    </xf>
    <xf numFmtId="166" fontId="9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6" fillId="0" borderId="3" xfId="4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14" fontId="6" fillId="0" borderId="10" xfId="2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3" fontId="15" fillId="0" borderId="1" xfId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43" fontId="19" fillId="0" borderId="1" xfId="1" applyFont="1" applyFill="1" applyBorder="1" applyAlignment="1">
      <alignment vertical="center"/>
    </xf>
    <xf numFmtId="43" fontId="20" fillId="0" borderId="1" xfId="1" applyFont="1" applyFill="1" applyBorder="1" applyAlignment="1">
      <alignment vertical="center"/>
    </xf>
    <xf numFmtId="43" fontId="20" fillId="0" borderId="1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43" fontId="24" fillId="0" borderId="1" xfId="1" applyFont="1" applyFill="1" applyBorder="1" applyAlignment="1">
      <alignment vertical="center"/>
    </xf>
    <xf numFmtId="43" fontId="19" fillId="0" borderId="1" xfId="1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top" wrapText="1"/>
    </xf>
    <xf numFmtId="43" fontId="15" fillId="0" borderId="1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43" fontId="15" fillId="0" borderId="11" xfId="0" applyNumberFormat="1" applyFont="1" applyFill="1" applyBorder="1" applyAlignment="1">
      <alignment vertical="center"/>
    </xf>
    <xf numFmtId="43" fontId="15" fillId="0" borderId="11" xfId="1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43" fontId="19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/>
    </xf>
    <xf numFmtId="0" fontId="13" fillId="0" borderId="0" xfId="0" applyFont="1" applyAlignment="1"/>
    <xf numFmtId="0" fontId="27" fillId="0" borderId="0" xfId="0" applyFont="1"/>
    <xf numFmtId="167" fontId="3" fillId="0" borderId="0" xfId="0" quotePrefix="1" applyNumberFormat="1" applyFont="1"/>
    <xf numFmtId="0" fontId="3" fillId="0" borderId="13" xfId="0" applyFont="1" applyBorder="1"/>
    <xf numFmtId="4" fontId="3" fillId="0" borderId="13" xfId="0" quotePrefix="1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3" fillId="0" borderId="0" xfId="0" applyFont="1" applyBorder="1"/>
    <xf numFmtId="167" fontId="3" fillId="0" borderId="13" xfId="1" quotePrefix="1" applyNumberFormat="1" applyFont="1" applyBorder="1"/>
    <xf numFmtId="167" fontId="13" fillId="0" borderId="14" xfId="1" applyNumberFormat="1" applyFont="1" applyBorder="1"/>
    <xf numFmtId="168" fontId="3" fillId="0" borderId="0" xfId="1" applyNumberFormat="1" applyFont="1" applyBorder="1"/>
    <xf numFmtId="0" fontId="13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/>
    <xf numFmtId="0" fontId="13" fillId="0" borderId="0" xfId="0" applyFont="1"/>
    <xf numFmtId="0" fontId="31" fillId="0" borderId="0" xfId="8" applyFont="1"/>
    <xf numFmtId="0" fontId="32" fillId="0" borderId="0" xfId="4" applyFont="1"/>
    <xf numFmtId="43" fontId="32" fillId="0" borderId="0" xfId="2" applyFont="1"/>
    <xf numFmtId="43" fontId="32" fillId="0" borderId="0" xfId="1" applyFont="1"/>
    <xf numFmtId="0" fontId="33" fillId="0" borderId="0" xfId="4" applyFont="1" applyAlignment="1">
      <alignment horizontal="center"/>
    </xf>
    <xf numFmtId="0" fontId="32" fillId="0" borderId="0" xfId="4" applyFont="1" applyAlignment="1">
      <alignment horizontal="center"/>
    </xf>
    <xf numFmtId="0" fontId="33" fillId="0" borderId="0" xfId="4" applyFont="1"/>
    <xf numFmtId="0" fontId="34" fillId="0" borderId="0" xfId="4" applyFont="1"/>
    <xf numFmtId="167" fontId="32" fillId="0" borderId="0" xfId="2" applyNumberFormat="1" applyFont="1"/>
    <xf numFmtId="43" fontId="32" fillId="0" borderId="13" xfId="2" applyFont="1" applyBorder="1"/>
    <xf numFmtId="43" fontId="33" fillId="0" borderId="6" xfId="2" applyFont="1" applyBorder="1"/>
    <xf numFmtId="167" fontId="33" fillId="0" borderId="6" xfId="2" applyNumberFormat="1" applyFont="1" applyBorder="1"/>
    <xf numFmtId="43" fontId="33" fillId="0" borderId="0" xfId="2" applyFont="1"/>
    <xf numFmtId="43" fontId="32" fillId="0" borderId="0" xfId="4" applyNumberFormat="1" applyFont="1"/>
    <xf numFmtId="0" fontId="32" fillId="0" borderId="0" xfId="4" applyFont="1" applyAlignment="1">
      <alignment wrapText="1"/>
    </xf>
    <xf numFmtId="169" fontId="33" fillId="0" borderId="6" xfId="2" applyNumberFormat="1" applyFont="1" applyBorder="1"/>
    <xf numFmtId="170" fontId="33" fillId="0" borderId="14" xfId="2" applyNumberFormat="1" applyFont="1" applyBorder="1"/>
    <xf numFmtId="169" fontId="33" fillId="0" borderId="0" xfId="2" applyNumberFormat="1" applyFont="1" applyBorder="1"/>
    <xf numFmtId="0" fontId="35" fillId="0" borderId="0" xfId="0" applyFont="1" applyFill="1"/>
    <xf numFmtId="0" fontId="36" fillId="0" borderId="0" xfId="0" applyFont="1" applyFill="1"/>
    <xf numFmtId="43" fontId="36" fillId="0" borderId="0" xfId="1" applyFont="1" applyFill="1"/>
    <xf numFmtId="10" fontId="36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43" fontId="35" fillId="0" borderId="0" xfId="1" applyFont="1" applyFill="1"/>
    <xf numFmtId="10" fontId="35" fillId="0" borderId="0" xfId="0" applyNumberFormat="1" applyFont="1" applyFill="1" applyAlignment="1">
      <alignment horizontal="center"/>
    </xf>
    <xf numFmtId="0" fontId="38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43" fontId="37" fillId="0" borderId="1" xfId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/>
    </xf>
    <xf numFmtId="0" fontId="37" fillId="0" borderId="5" xfId="0" applyFont="1" applyFill="1" applyBorder="1" applyAlignment="1">
      <alignment horizontal="center" vertical="center" wrapText="1"/>
    </xf>
    <xf numFmtId="43" fontId="37" fillId="0" borderId="5" xfId="1" applyFont="1" applyFill="1" applyBorder="1" applyAlignment="1">
      <alignment horizontal="center" vertical="center" wrapText="1"/>
    </xf>
    <xf numFmtId="10" fontId="37" fillId="0" borderId="1" xfId="0" applyNumberFormat="1" applyFont="1" applyFill="1" applyBorder="1" applyAlignment="1">
      <alignment horizontal="center" vertical="center" wrapText="1"/>
    </xf>
    <xf numFmtId="43" fontId="37" fillId="0" borderId="1" xfId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43" fontId="35" fillId="0" borderId="1" xfId="1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10" fontId="35" fillId="0" borderId="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10" fontId="35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vertical="top" wrapText="1"/>
    </xf>
    <xf numFmtId="43" fontId="35" fillId="0" borderId="0" xfId="1" applyFont="1" applyFill="1" applyBorder="1"/>
    <xf numFmtId="0" fontId="35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43" fontId="39" fillId="0" borderId="0" xfId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43" fontId="41" fillId="0" borderId="0" xfId="1" applyFont="1" applyFill="1"/>
    <xf numFmtId="0" fontId="41" fillId="0" borderId="0" xfId="0" applyFont="1" applyFill="1"/>
    <xf numFmtId="10" fontId="41" fillId="0" borderId="0" xfId="0" applyNumberFormat="1" applyFont="1" applyFill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 wrapText="1"/>
    </xf>
    <xf numFmtId="43" fontId="42" fillId="0" borderId="0" xfId="1" applyFont="1"/>
    <xf numFmtId="0" fontId="42" fillId="0" borderId="0" xfId="0" applyFont="1"/>
    <xf numFmtId="0" fontId="42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3" fontId="3" fillId="0" borderId="0" xfId="1" applyFont="1" applyBorder="1"/>
    <xf numFmtId="0" fontId="3" fillId="0" borderId="19" xfId="0" applyFont="1" applyBorder="1"/>
    <xf numFmtId="0" fontId="13" fillId="0" borderId="0" xfId="0" applyFont="1" applyBorder="1" applyAlignment="1">
      <alignment horizontal="right"/>
    </xf>
    <xf numFmtId="0" fontId="42" fillId="0" borderId="20" xfId="0" applyFont="1" applyBorder="1" applyAlignment="1">
      <alignment horizontal="left"/>
    </xf>
    <xf numFmtId="0" fontId="42" fillId="0" borderId="21" xfId="0" applyFont="1" applyBorder="1" applyAlignment="1">
      <alignment horizontal="right"/>
    </xf>
    <xf numFmtId="0" fontId="42" fillId="0" borderId="21" xfId="0" applyFont="1" applyBorder="1" applyAlignment="1">
      <alignment horizontal="center"/>
    </xf>
    <xf numFmtId="0" fontId="42" fillId="0" borderId="21" xfId="0" applyFont="1" applyBorder="1" applyAlignment="1">
      <alignment horizontal="left" wrapText="1"/>
    </xf>
    <xf numFmtId="43" fontId="42" fillId="0" borderId="21" xfId="1" applyFont="1" applyBorder="1"/>
    <xf numFmtId="0" fontId="42" fillId="0" borderId="21" xfId="0" applyFont="1" applyBorder="1"/>
    <xf numFmtId="0" fontId="42" fillId="0" borderId="22" xfId="0" applyFont="1" applyBorder="1"/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/>
    </xf>
    <xf numFmtId="43" fontId="13" fillId="0" borderId="32" xfId="1" applyFont="1" applyBorder="1" applyAlignment="1">
      <alignment horizontal="center" vertical="center"/>
    </xf>
    <xf numFmtId="43" fontId="13" fillId="0" borderId="21" xfId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17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71" fontId="4" fillId="0" borderId="1" xfId="0" applyNumberFormat="1" applyFont="1" applyFill="1" applyBorder="1" applyAlignment="1">
      <alignment horizontal="center"/>
    </xf>
    <xf numFmtId="43" fontId="42" fillId="0" borderId="1" xfId="1" applyFont="1" applyBorder="1"/>
    <xf numFmtId="0" fontId="4" fillId="0" borderId="33" xfId="1" applyNumberFormat="1" applyFont="1" applyFill="1" applyBorder="1" applyAlignment="1">
      <alignment horizontal="left"/>
    </xf>
    <xf numFmtId="43" fontId="3" fillId="0" borderId="1" xfId="1" applyFont="1" applyFill="1" applyBorder="1" applyAlignment="1">
      <alignment horizontal="right"/>
    </xf>
    <xf numFmtId="172" fontId="4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3" fontId="3" fillId="0" borderId="34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35" xfId="1" applyNumberFormat="1" applyFont="1" applyFill="1" applyBorder="1" applyAlignment="1">
      <alignment horizontal="left"/>
    </xf>
    <xf numFmtId="43" fontId="3" fillId="0" borderId="4" xfId="1" applyFont="1" applyFill="1" applyBorder="1" applyAlignment="1">
      <alignment horizontal="right"/>
    </xf>
    <xf numFmtId="172" fontId="4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/>
    </xf>
    <xf numFmtId="43" fontId="3" fillId="0" borderId="36" xfId="1" applyFont="1" applyFill="1" applyBorder="1" applyAlignment="1">
      <alignment horizontal="right"/>
    </xf>
    <xf numFmtId="0" fontId="13" fillId="0" borderId="28" xfId="0" applyFont="1" applyBorder="1" applyAlignment="1">
      <alignment horizontal="center"/>
    </xf>
    <xf numFmtId="43" fontId="13" fillId="0" borderId="29" xfId="1" applyFont="1" applyFill="1" applyBorder="1" applyAlignment="1">
      <alignment horizontal="center"/>
    </xf>
    <xf numFmtId="172" fontId="43" fillId="0" borderId="29" xfId="1" applyNumberFormat="1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 vertical="center" wrapText="1"/>
    </xf>
    <xf numFmtId="43" fontId="13" fillId="0" borderId="30" xfId="1" applyFont="1" applyFill="1" applyBorder="1" applyAlignment="1">
      <alignment horizontal="center"/>
    </xf>
    <xf numFmtId="43" fontId="42" fillId="0" borderId="0" xfId="0" applyNumberFormat="1" applyFont="1"/>
    <xf numFmtId="0" fontId="3" fillId="0" borderId="0" xfId="0" applyFont="1" applyBorder="1" applyAlignment="1">
      <alignment horizontal="left"/>
    </xf>
    <xf numFmtId="43" fontId="3" fillId="0" borderId="0" xfId="1" applyFont="1" applyFill="1" applyBorder="1" applyAlignment="1">
      <alignment horizontal="right"/>
    </xf>
    <xf numFmtId="172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43" fontId="3" fillId="0" borderId="0" xfId="1" applyFont="1" applyFill="1" applyBorder="1"/>
    <xf numFmtId="0" fontId="13" fillId="0" borderId="0" xfId="0" applyFont="1" applyBorder="1" applyAlignment="1">
      <alignment horizontal="left"/>
    </xf>
    <xf numFmtId="0" fontId="43" fillId="0" borderId="37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43" fontId="4" fillId="0" borderId="5" xfId="1" applyFont="1" applyBorder="1" applyAlignment="1">
      <alignment horizontal="right"/>
    </xf>
    <xf numFmtId="171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43" fillId="0" borderId="5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2" fillId="0" borderId="0" xfId="0" applyFont="1" applyAlignment="1"/>
    <xf numFmtId="0" fontId="4" fillId="0" borderId="1" xfId="0" applyFont="1" applyFill="1" applyBorder="1" applyAlignment="1">
      <alignment horizontal="left" wrapText="1"/>
    </xf>
    <xf numFmtId="0" fontId="43" fillId="0" borderId="1" xfId="0" applyFont="1" applyBorder="1" applyAlignment="1">
      <alignment horizontal="center"/>
    </xf>
    <xf numFmtId="0" fontId="43" fillId="0" borderId="34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4" fillId="0" borderId="0" xfId="1" applyFont="1" applyBorder="1" applyAlignment="1">
      <alignment horizontal="right"/>
    </xf>
    <xf numFmtId="17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43" fontId="4" fillId="0" borderId="0" xfId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3" fillId="0" borderId="33" xfId="0" applyFont="1" applyFill="1" applyBorder="1" applyAlignment="1"/>
    <xf numFmtId="170" fontId="3" fillId="0" borderId="1" xfId="0" applyNumberFormat="1" applyFont="1" applyBorder="1" applyAlignment="1">
      <alignment horizontal="right" wrapText="1"/>
    </xf>
    <xf numFmtId="171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3" fontId="4" fillId="0" borderId="1" xfId="1" applyFont="1" applyBorder="1" applyAlignment="1"/>
    <xf numFmtId="0" fontId="43" fillId="0" borderId="1" xfId="0" applyFont="1" applyBorder="1" applyAlignment="1"/>
    <xf numFmtId="170" fontId="3" fillId="0" borderId="34" xfId="0" applyNumberFormat="1" applyFont="1" applyBorder="1" applyAlignment="1">
      <alignment horizontal="right" wrapText="1"/>
    </xf>
    <xf numFmtId="0" fontId="3" fillId="0" borderId="35" xfId="0" applyFont="1" applyFill="1" applyBorder="1" applyAlignment="1"/>
    <xf numFmtId="170" fontId="3" fillId="0" borderId="0" xfId="0" applyNumberFormat="1" applyFont="1" applyBorder="1" applyAlignment="1">
      <alignment horizontal="right" wrapText="1"/>
    </xf>
    <xf numFmtId="171" fontId="4" fillId="0" borderId="4" xfId="1" applyNumberFormat="1" applyFont="1" applyFill="1" applyBorder="1" applyAlignment="1">
      <alignment horizontal="center"/>
    </xf>
    <xf numFmtId="0" fontId="42" fillId="0" borderId="0" xfId="0" applyFont="1" applyBorder="1" applyAlignment="1">
      <alignment wrapText="1"/>
    </xf>
    <xf numFmtId="43" fontId="4" fillId="0" borderId="4" xfId="1" applyFont="1" applyBorder="1" applyAlignment="1"/>
    <xf numFmtId="43" fontId="43" fillId="0" borderId="4" xfId="1" applyFont="1" applyBorder="1" applyAlignment="1"/>
    <xf numFmtId="0" fontId="43" fillId="0" borderId="4" xfId="0" applyFont="1" applyBorder="1" applyAlignment="1"/>
    <xf numFmtId="170" fontId="3" fillId="0" borderId="19" xfId="0" applyNumberFormat="1" applyFont="1" applyBorder="1" applyAlignment="1">
      <alignment horizontal="right" wrapText="1"/>
    </xf>
    <xf numFmtId="0" fontId="13" fillId="0" borderId="28" xfId="0" applyFont="1" applyBorder="1" applyAlignment="1">
      <alignment horizontal="left"/>
    </xf>
    <xf numFmtId="43" fontId="13" fillId="0" borderId="29" xfId="0" applyNumberFormat="1" applyFont="1" applyFill="1" applyBorder="1" applyAlignment="1">
      <alignment horizontal="right"/>
    </xf>
    <xf numFmtId="0" fontId="14" fillId="0" borderId="29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left" wrapText="1"/>
    </xf>
    <xf numFmtId="43" fontId="13" fillId="0" borderId="30" xfId="0" applyNumberFormat="1" applyFont="1" applyFill="1" applyBorder="1"/>
    <xf numFmtId="43" fontId="0" fillId="0" borderId="0" xfId="0" applyNumberFormat="1" applyFont="1"/>
    <xf numFmtId="0" fontId="0" fillId="0" borderId="0" xfId="0" applyFont="1"/>
    <xf numFmtId="0" fontId="13" fillId="0" borderId="20" xfId="0" applyFont="1" applyBorder="1" applyAlignment="1">
      <alignment horizontal="left"/>
    </xf>
    <xf numFmtId="43" fontId="3" fillId="0" borderId="21" xfId="0" applyNumberFormat="1" applyFont="1" applyBorder="1" applyAlignment="1">
      <alignment horizontal="right"/>
    </xf>
    <xf numFmtId="0" fontId="0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left" wrapText="1"/>
    </xf>
    <xf numFmtId="43" fontId="3" fillId="0" borderId="38" xfId="0" applyNumberFormat="1" applyFont="1" applyBorder="1"/>
    <xf numFmtId="43" fontId="3" fillId="0" borderId="39" xfId="0" applyNumberFormat="1" applyFont="1" applyBorder="1"/>
    <xf numFmtId="0" fontId="13" fillId="0" borderId="31" xfId="0" applyFont="1" applyBorder="1" applyAlignment="1">
      <alignment horizontal="left"/>
    </xf>
    <xf numFmtId="173" fontId="13" fillId="0" borderId="21" xfId="0" applyNumberFormat="1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43" fontId="3" fillId="0" borderId="21" xfId="0" applyNumberFormat="1" applyFont="1" applyBorder="1" applyAlignment="1">
      <alignment horizontal="left" wrapText="1"/>
    </xf>
    <xf numFmtId="173" fontId="42" fillId="0" borderId="0" xfId="0" applyNumberFormat="1" applyFont="1"/>
    <xf numFmtId="173" fontId="13" fillId="0" borderId="0" xfId="0" applyNumberFormat="1" applyFont="1" applyBorder="1" applyAlignment="1">
      <alignment horizontal="right"/>
    </xf>
    <xf numFmtId="43" fontId="3" fillId="0" borderId="0" xfId="0" applyNumberFormat="1" applyFont="1" applyBorder="1" applyAlignment="1">
      <alignment horizontal="left" wrapText="1"/>
    </xf>
    <xf numFmtId="43" fontId="13" fillId="0" borderId="0" xfId="1" applyFont="1" applyBorder="1"/>
    <xf numFmtId="173" fontId="13" fillId="0" borderId="0" xfId="0" applyNumberFormat="1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44" fillId="0" borderId="0" xfId="0" applyFont="1" applyBorder="1" applyAlignment="1">
      <alignment horizontal="right"/>
    </xf>
    <xf numFmtId="0" fontId="44" fillId="0" borderId="0" xfId="0" applyFont="1" applyBorder="1" applyAlignment="1">
      <alignment horizontal="center"/>
    </xf>
    <xf numFmtId="43" fontId="44" fillId="0" borderId="0" xfId="1" applyFont="1" applyBorder="1"/>
    <xf numFmtId="43" fontId="11" fillId="0" borderId="0" xfId="1" applyFont="1" applyBorder="1"/>
    <xf numFmtId="0" fontId="12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44" fillId="0" borderId="0" xfId="0" applyFont="1" applyBorder="1" applyAlignment="1">
      <alignment horizontal="left" wrapText="1"/>
    </xf>
    <xf numFmtId="43" fontId="20" fillId="0" borderId="0" xfId="1" applyFont="1"/>
  </cellXfs>
  <cellStyles count="9">
    <cellStyle name="Comma" xfId="1" builtinId="3"/>
    <cellStyle name="Comma 2" xfId="2"/>
    <cellStyle name="Comma 2 10" xfId="7"/>
    <cellStyle name="Comma 3" xfId="3"/>
    <cellStyle name="Normal" xfId="0" builtinId="0"/>
    <cellStyle name="Normal 2" xfId="4"/>
    <cellStyle name="Normal 2 10" xfId="8"/>
    <cellStyle name="Normal 2 2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100</xdr:row>
      <xdr:rowOff>161192</xdr:rowOff>
    </xdr:from>
    <xdr:to>
      <xdr:col>8</xdr:col>
      <xdr:colOff>400782</xdr:colOff>
      <xdr:row>105</xdr:row>
      <xdr:rowOff>213945</xdr:rowOff>
    </xdr:to>
    <xdr:pic>
      <xdr:nvPicPr>
        <xdr:cNvPr id="2" name="Picture 1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58404" y="25197288"/>
          <a:ext cx="2181224" cy="1085849"/>
        </a:xfrm>
        <a:prstGeom prst="rect">
          <a:avLst/>
        </a:prstGeom>
      </xdr:spPr>
    </xdr:pic>
    <xdr:clientData/>
  </xdr:twoCellAnchor>
  <xdr:twoCellAnchor editAs="oneCell">
    <xdr:from>
      <xdr:col>0</xdr:col>
      <xdr:colOff>14651</xdr:colOff>
      <xdr:row>101</xdr:row>
      <xdr:rowOff>73271</xdr:rowOff>
    </xdr:from>
    <xdr:to>
      <xdr:col>0</xdr:col>
      <xdr:colOff>2053001</xdr:colOff>
      <xdr:row>105</xdr:row>
      <xdr:rowOff>225978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51" y="25307194"/>
          <a:ext cx="2038350" cy="987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18184</xdr:colOff>
      <xdr:row>59</xdr:row>
      <xdr:rowOff>18185</xdr:rowOff>
    </xdr:from>
    <xdr:to>
      <xdr:col>6</xdr:col>
      <xdr:colOff>1409699</xdr:colOff>
      <xdr:row>64</xdr:row>
      <xdr:rowOff>119886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00034" y="19049135"/>
          <a:ext cx="2420215" cy="121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43</xdr:row>
      <xdr:rowOff>28576</xdr:rowOff>
    </xdr:from>
    <xdr:to>
      <xdr:col>8</xdr:col>
      <xdr:colOff>205610</xdr:colOff>
      <xdr:row>47</xdr:row>
      <xdr:rowOff>183607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1" y="8648701"/>
          <a:ext cx="2034409" cy="955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19706</xdr:colOff>
      <xdr:row>48</xdr:row>
      <xdr:rowOff>113971</xdr:rowOff>
    </xdr:from>
    <xdr:to>
      <xdr:col>8</xdr:col>
      <xdr:colOff>358665</xdr:colOff>
      <xdr:row>53</xdr:row>
      <xdr:rowOff>166850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67706" y="9734221"/>
          <a:ext cx="2167759" cy="1053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35118</xdr:colOff>
      <xdr:row>51</xdr:row>
      <xdr:rowOff>13138</xdr:rowOff>
    </xdr:from>
    <xdr:to>
      <xdr:col>5</xdr:col>
      <xdr:colOff>21981</xdr:colOff>
      <xdr:row>55</xdr:row>
      <xdr:rowOff>168169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4733" y="10131619"/>
          <a:ext cx="1972460" cy="946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303065</xdr:colOff>
      <xdr:row>23</xdr:row>
      <xdr:rowOff>77932</xdr:rowOff>
    </xdr:from>
    <xdr:to>
      <xdr:col>0</xdr:col>
      <xdr:colOff>2438401</xdr:colOff>
      <xdr:row>28</xdr:row>
      <xdr:rowOff>96090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065" y="12146107"/>
          <a:ext cx="2135336" cy="989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450274</xdr:colOff>
      <xdr:row>23</xdr:row>
      <xdr:rowOff>0</xdr:rowOff>
    </xdr:from>
    <xdr:to>
      <xdr:col>8</xdr:col>
      <xdr:colOff>1000125</xdr:colOff>
      <xdr:row>28</xdr:row>
      <xdr:rowOff>116031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13049" y="12068175"/>
          <a:ext cx="2369126" cy="10875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84</xdr:row>
      <xdr:rowOff>152400</xdr:rowOff>
    </xdr:from>
    <xdr:to>
      <xdr:col>1</xdr:col>
      <xdr:colOff>390525</xdr:colOff>
      <xdr:row>89</xdr:row>
      <xdr:rowOff>228600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214300"/>
          <a:ext cx="21336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2179</xdr:colOff>
      <xdr:row>84</xdr:row>
      <xdr:rowOff>123826</xdr:rowOff>
    </xdr:from>
    <xdr:to>
      <xdr:col>8</xdr:col>
      <xdr:colOff>762000</xdr:colOff>
      <xdr:row>90</xdr:row>
      <xdr:rowOff>142875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70004" y="38185726"/>
          <a:ext cx="2655296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0"/>
  <sheetViews>
    <sheetView workbookViewId="0">
      <selection activeCell="G118" sqref="G118"/>
    </sheetView>
  </sheetViews>
  <sheetFormatPr defaultRowHeight="15.75"/>
  <cols>
    <col min="1" max="1" width="27.42578125" style="1" customWidth="1"/>
    <col min="2" max="2" width="18.28515625" style="41" customWidth="1"/>
    <col min="3" max="3" width="14.42578125" style="1" customWidth="1"/>
    <col min="4" max="4" width="15.85546875" style="1" customWidth="1"/>
    <col min="5" max="5" width="14.140625" style="1" customWidth="1"/>
    <col min="6" max="6" width="19.85546875" style="1" customWidth="1"/>
    <col min="7" max="7" width="18.7109375" style="1" customWidth="1"/>
    <col min="8" max="8" width="17.5703125" style="1" customWidth="1"/>
    <col min="9" max="9" width="18" style="1" customWidth="1"/>
    <col min="10" max="10" width="12.140625" style="1" customWidth="1"/>
    <col min="11" max="16384" width="9.140625" style="1"/>
  </cols>
  <sheetData>
    <row r="1" spans="1:11">
      <c r="A1" s="1" t="s">
        <v>0</v>
      </c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1">
      <c r="A4" s="78" t="s">
        <v>17</v>
      </c>
      <c r="B4" s="78"/>
      <c r="C4" s="78"/>
      <c r="D4" s="78"/>
      <c r="E4" s="78"/>
      <c r="F4" s="78"/>
      <c r="G4" s="78"/>
      <c r="H4" s="78"/>
      <c r="I4" s="78"/>
      <c r="J4" s="78"/>
    </row>
    <row r="6" spans="1:11">
      <c r="A6" s="1" t="s">
        <v>2</v>
      </c>
    </row>
    <row r="8" spans="1:11">
      <c r="A8" s="79" t="s">
        <v>3</v>
      </c>
      <c r="B8" s="81" t="s">
        <v>5</v>
      </c>
      <c r="C8" s="79" t="s">
        <v>4</v>
      </c>
      <c r="D8" s="79" t="s">
        <v>5</v>
      </c>
      <c r="E8" s="79" t="s">
        <v>6</v>
      </c>
      <c r="F8" s="83" t="s">
        <v>7</v>
      </c>
      <c r="G8" s="85" t="s">
        <v>10</v>
      </c>
      <c r="H8" s="86"/>
      <c r="I8" s="83" t="s">
        <v>11</v>
      </c>
      <c r="J8" s="79" t="s">
        <v>12</v>
      </c>
    </row>
    <row r="9" spans="1:11" ht="47.25">
      <c r="A9" s="80"/>
      <c r="B9" s="82"/>
      <c r="C9" s="80"/>
      <c r="D9" s="80"/>
      <c r="E9" s="80"/>
      <c r="F9" s="84"/>
      <c r="G9" s="2" t="s">
        <v>8</v>
      </c>
      <c r="H9" s="2" t="s">
        <v>9</v>
      </c>
      <c r="I9" s="84"/>
      <c r="J9" s="80"/>
    </row>
    <row r="10" spans="1:11">
      <c r="A10" s="15" t="s">
        <v>13</v>
      </c>
      <c r="B10" s="47"/>
      <c r="C10" s="3"/>
      <c r="D10" s="3"/>
      <c r="E10" s="3"/>
      <c r="F10" s="3"/>
      <c r="G10" s="3"/>
      <c r="H10" s="3"/>
      <c r="I10" s="3"/>
      <c r="J10" s="4"/>
    </row>
    <row r="11" spans="1:11">
      <c r="A11" s="28"/>
      <c r="B11" s="29"/>
      <c r="C11" s="12"/>
      <c r="D11" s="32"/>
      <c r="E11" s="13"/>
      <c r="F11" s="13"/>
      <c r="G11" s="16"/>
      <c r="H11" s="19"/>
      <c r="I11" s="13"/>
      <c r="J11" s="17"/>
      <c r="K11" s="26"/>
    </row>
    <row r="12" spans="1:11" ht="31.5">
      <c r="A12" s="28" t="s">
        <v>18</v>
      </c>
      <c r="B12" s="29">
        <v>2552943.75</v>
      </c>
      <c r="C12" s="12" t="s">
        <v>42</v>
      </c>
      <c r="D12" s="32"/>
      <c r="E12" s="13"/>
      <c r="F12" s="13"/>
      <c r="G12" s="16"/>
      <c r="H12" s="19"/>
      <c r="I12" s="13"/>
      <c r="J12" s="17"/>
      <c r="K12" s="26"/>
    </row>
    <row r="13" spans="1:11" ht="31.5" customHeight="1">
      <c r="A13" s="31" t="s">
        <v>19</v>
      </c>
      <c r="B13" s="32">
        <v>785197.88</v>
      </c>
      <c r="C13" s="12" t="s">
        <v>42</v>
      </c>
      <c r="D13" s="36"/>
      <c r="E13" s="13"/>
      <c r="F13" s="13"/>
      <c r="G13" s="16">
        <v>1</v>
      </c>
      <c r="H13" s="18">
        <v>785197.88</v>
      </c>
      <c r="I13" s="13"/>
      <c r="J13" s="17"/>
      <c r="K13" s="26"/>
    </row>
    <row r="14" spans="1:11" ht="57" customHeight="1">
      <c r="A14" s="31" t="s">
        <v>43</v>
      </c>
      <c r="B14" s="32">
        <v>1702815</v>
      </c>
      <c r="C14" s="42" t="s">
        <v>44</v>
      </c>
      <c r="D14" s="39"/>
      <c r="E14" s="13"/>
      <c r="F14" s="13"/>
      <c r="G14" s="16"/>
      <c r="H14" s="18"/>
      <c r="I14" s="13"/>
      <c r="J14" s="17"/>
      <c r="K14" s="26"/>
    </row>
    <row r="15" spans="1:11" ht="46.5" customHeight="1">
      <c r="A15" s="31" t="s">
        <v>20</v>
      </c>
      <c r="B15" s="32">
        <v>6300682.8799999999</v>
      </c>
      <c r="C15" s="42" t="s">
        <v>45</v>
      </c>
      <c r="D15" s="39"/>
      <c r="E15" s="13"/>
      <c r="F15" s="13"/>
      <c r="G15" s="16"/>
      <c r="H15" s="18"/>
      <c r="I15" s="13"/>
      <c r="J15" s="17"/>
      <c r="K15" s="26"/>
    </row>
    <row r="16" spans="1:11" ht="45" customHeight="1">
      <c r="A16" s="31" t="s">
        <v>21</v>
      </c>
      <c r="B16" s="32">
        <v>2147139</v>
      </c>
      <c r="C16" s="42" t="s">
        <v>46</v>
      </c>
      <c r="D16" s="39"/>
      <c r="E16" s="13"/>
      <c r="F16" s="13"/>
      <c r="G16" s="16"/>
      <c r="H16" s="18"/>
      <c r="I16" s="13"/>
      <c r="J16" s="17"/>
      <c r="K16" s="26"/>
    </row>
    <row r="17" spans="1:11" ht="31.5" customHeight="1">
      <c r="A17" s="31" t="s">
        <v>22</v>
      </c>
      <c r="B17" s="32">
        <v>15979311</v>
      </c>
      <c r="C17" s="42" t="s">
        <v>42</v>
      </c>
      <c r="D17" s="39"/>
      <c r="E17" s="13"/>
      <c r="F17" s="13"/>
      <c r="G17" s="16"/>
      <c r="H17" s="18"/>
      <c r="I17" s="13"/>
      <c r="J17" s="17"/>
      <c r="K17" s="26"/>
    </row>
    <row r="18" spans="1:11" ht="47.25" customHeight="1">
      <c r="A18" s="31" t="s">
        <v>23</v>
      </c>
      <c r="B18" s="32">
        <v>1579067</v>
      </c>
      <c r="C18" s="42"/>
      <c r="D18" s="39"/>
      <c r="E18" s="13"/>
      <c r="F18" s="13"/>
      <c r="G18" s="16"/>
      <c r="H18" s="18"/>
      <c r="I18" s="13"/>
      <c r="J18" s="17"/>
      <c r="K18" s="26"/>
    </row>
    <row r="19" spans="1:11" ht="49.5" customHeight="1">
      <c r="A19" s="31" t="s">
        <v>24</v>
      </c>
      <c r="B19" s="32">
        <v>2652208</v>
      </c>
      <c r="C19" s="42" t="s">
        <v>47</v>
      </c>
      <c r="D19" s="39"/>
      <c r="E19" s="13"/>
      <c r="F19" s="13"/>
      <c r="G19" s="16"/>
      <c r="H19" s="18"/>
      <c r="I19" s="13"/>
      <c r="J19" s="17"/>
      <c r="K19" s="26"/>
    </row>
    <row r="20" spans="1:11" ht="33" customHeight="1">
      <c r="A20" s="31" t="s">
        <v>49</v>
      </c>
      <c r="B20" s="32">
        <v>2433133</v>
      </c>
      <c r="C20" s="42" t="s">
        <v>48</v>
      </c>
      <c r="D20" s="39"/>
      <c r="E20" s="13"/>
      <c r="F20" s="13"/>
      <c r="G20" s="16"/>
      <c r="H20" s="18"/>
      <c r="I20" s="13"/>
      <c r="J20" s="17"/>
      <c r="K20" s="26"/>
    </row>
    <row r="21" spans="1:11" ht="48" customHeight="1">
      <c r="A21" s="31" t="s">
        <v>53</v>
      </c>
      <c r="B21" s="32">
        <v>5849415</v>
      </c>
      <c r="C21" s="42" t="s">
        <v>50</v>
      </c>
      <c r="D21" s="39"/>
      <c r="E21" s="13"/>
      <c r="F21" s="13"/>
      <c r="G21" s="16"/>
      <c r="H21" s="18"/>
      <c r="I21" s="13"/>
      <c r="J21" s="17"/>
      <c r="K21" s="26"/>
    </row>
    <row r="22" spans="1:11" ht="47.25">
      <c r="A22" s="28" t="s">
        <v>52</v>
      </c>
      <c r="B22" s="29">
        <v>3003950</v>
      </c>
      <c r="C22" s="6" t="s">
        <v>51</v>
      </c>
      <c r="D22" s="10"/>
      <c r="E22" s="7"/>
      <c r="F22" s="7"/>
      <c r="G22" s="8"/>
      <c r="H22" s="7"/>
      <c r="I22" s="7"/>
      <c r="J22" s="9"/>
    </row>
    <row r="23" spans="1:11" ht="36.75" customHeight="1">
      <c r="A23" s="28" t="s">
        <v>25</v>
      </c>
      <c r="B23" s="14">
        <v>15090761.880000001</v>
      </c>
      <c r="C23" s="12" t="s">
        <v>54</v>
      </c>
      <c r="D23" s="29"/>
      <c r="E23" s="13"/>
      <c r="F23" s="13"/>
      <c r="G23" s="30"/>
      <c r="H23" s="19"/>
      <c r="I23" s="13"/>
      <c r="J23" s="20"/>
    </row>
    <row r="24" spans="1:11" ht="66.75" customHeight="1">
      <c r="A24" s="31" t="s">
        <v>55</v>
      </c>
      <c r="B24" s="14">
        <v>1775860</v>
      </c>
      <c r="C24" s="12" t="s">
        <v>56</v>
      </c>
      <c r="D24" s="32"/>
      <c r="E24" s="7"/>
      <c r="F24" s="7"/>
      <c r="G24" s="16"/>
      <c r="H24" s="19"/>
      <c r="I24" s="7"/>
      <c r="J24" s="17"/>
    </row>
    <row r="25" spans="1:11" ht="67.5" customHeight="1">
      <c r="A25" s="31" t="s">
        <v>58</v>
      </c>
      <c r="B25" s="14">
        <v>536385</v>
      </c>
      <c r="C25" s="12" t="s">
        <v>42</v>
      </c>
      <c r="D25" s="32"/>
      <c r="E25" s="13"/>
      <c r="F25" s="13"/>
      <c r="G25" s="16"/>
      <c r="H25" s="19"/>
      <c r="I25" s="13"/>
      <c r="J25" s="17"/>
    </row>
    <row r="26" spans="1:11" ht="50.25" customHeight="1">
      <c r="A26" s="31" t="s">
        <v>26</v>
      </c>
      <c r="B26" s="14">
        <v>1415632</v>
      </c>
      <c r="C26" s="12" t="s">
        <v>42</v>
      </c>
      <c r="D26" s="32"/>
      <c r="E26" s="13"/>
      <c r="F26" s="13"/>
      <c r="G26" s="16"/>
      <c r="H26" s="19"/>
      <c r="I26" s="13"/>
      <c r="J26" s="17"/>
    </row>
    <row r="27" spans="1:11" ht="44.25" customHeight="1">
      <c r="A27" s="31" t="s">
        <v>27</v>
      </c>
      <c r="B27" s="14">
        <v>979073</v>
      </c>
      <c r="C27" s="12" t="s">
        <v>59</v>
      </c>
      <c r="D27" s="32"/>
      <c r="E27" s="13"/>
      <c r="F27" s="13"/>
      <c r="G27" s="16"/>
      <c r="H27" s="21"/>
      <c r="I27" s="13"/>
      <c r="J27" s="17"/>
    </row>
    <row r="28" spans="1:11" ht="45.75" customHeight="1">
      <c r="A28" s="31" t="s">
        <v>60</v>
      </c>
      <c r="B28" s="14">
        <v>3115000</v>
      </c>
      <c r="C28" s="12" t="s">
        <v>54</v>
      </c>
      <c r="D28" s="32"/>
      <c r="E28" s="13"/>
      <c r="F28" s="13"/>
      <c r="G28" s="22"/>
      <c r="H28" s="18"/>
      <c r="I28" s="13"/>
      <c r="J28" s="17"/>
      <c r="K28" s="24"/>
    </row>
    <row r="29" spans="1:11" ht="40.5" customHeight="1">
      <c r="A29" s="31" t="s">
        <v>61</v>
      </c>
      <c r="B29" s="14">
        <v>7417774</v>
      </c>
      <c r="C29" s="12" t="s">
        <v>62</v>
      </c>
      <c r="D29" s="32"/>
      <c r="E29" s="13"/>
      <c r="F29" s="13"/>
      <c r="G29" s="16"/>
      <c r="H29" s="27"/>
      <c r="I29" s="13"/>
      <c r="J29" s="14"/>
      <c r="K29" s="24"/>
    </row>
    <row r="30" spans="1:11" ht="31.5">
      <c r="A30" s="31" t="s">
        <v>28</v>
      </c>
      <c r="B30" s="14">
        <v>569100</v>
      </c>
      <c r="C30" s="12" t="s">
        <v>42</v>
      </c>
      <c r="D30" s="32"/>
      <c r="E30" s="13"/>
      <c r="F30" s="13"/>
      <c r="G30" s="16"/>
      <c r="H30" s="27"/>
      <c r="I30" s="13"/>
      <c r="J30" s="17"/>
      <c r="K30" s="26"/>
    </row>
    <row r="31" spans="1:11" ht="49.5" customHeight="1">
      <c r="A31" s="31" t="s">
        <v>64</v>
      </c>
      <c r="B31" s="29">
        <v>666878.66</v>
      </c>
      <c r="C31" s="12" t="s">
        <v>63</v>
      </c>
      <c r="D31" s="29">
        <v>666878.66</v>
      </c>
      <c r="E31" s="13"/>
      <c r="F31" s="13"/>
      <c r="G31" s="23">
        <v>1</v>
      </c>
      <c r="H31" s="29">
        <v>666878.66</v>
      </c>
      <c r="I31" s="13"/>
      <c r="J31" s="17"/>
      <c r="K31" s="26"/>
    </row>
    <row r="32" spans="1:11" ht="44.25" customHeight="1">
      <c r="A32" s="31" t="s">
        <v>65</v>
      </c>
      <c r="B32" s="14">
        <v>999732</v>
      </c>
      <c r="C32" s="12" t="s">
        <v>66</v>
      </c>
      <c r="D32" s="32"/>
      <c r="E32" s="13"/>
      <c r="F32" s="13"/>
      <c r="G32" s="23"/>
      <c r="H32" s="18"/>
      <c r="I32" s="13"/>
      <c r="J32" s="17"/>
      <c r="K32" s="26"/>
    </row>
    <row r="33" spans="1:11" ht="60">
      <c r="A33" s="31" t="s">
        <v>29</v>
      </c>
      <c r="B33" s="14">
        <v>829448</v>
      </c>
      <c r="C33" s="12" t="s">
        <v>66</v>
      </c>
      <c r="D33" s="32"/>
      <c r="E33" s="13"/>
      <c r="F33" s="13"/>
      <c r="G33" s="16"/>
      <c r="H33" s="19"/>
      <c r="I33" s="13"/>
      <c r="J33" s="17"/>
      <c r="K33" s="26"/>
    </row>
    <row r="34" spans="1:11" ht="60.75" customHeight="1">
      <c r="A34" s="28" t="s">
        <v>30</v>
      </c>
      <c r="B34" s="9">
        <v>261818.84</v>
      </c>
      <c r="C34" s="5" t="s">
        <v>67</v>
      </c>
      <c r="D34" s="29"/>
      <c r="E34" s="7"/>
      <c r="F34" s="7"/>
      <c r="G34" s="22"/>
      <c r="H34" s="21"/>
      <c r="I34" s="7"/>
      <c r="J34" s="17"/>
      <c r="K34" s="26"/>
    </row>
    <row r="35" spans="1:11" ht="80.25" customHeight="1">
      <c r="A35" s="6" t="s">
        <v>31</v>
      </c>
      <c r="B35" s="56">
        <v>732260.91</v>
      </c>
      <c r="C35" s="11" t="s">
        <v>68</v>
      </c>
      <c r="D35" s="55"/>
      <c r="E35" s="55"/>
      <c r="F35" s="55"/>
      <c r="G35" s="55"/>
      <c r="H35" s="55"/>
      <c r="I35" s="55"/>
      <c r="J35" s="55"/>
    </row>
    <row r="36" spans="1:11" ht="54" customHeight="1">
      <c r="A36" s="28" t="s">
        <v>70</v>
      </c>
      <c r="B36" s="29">
        <v>1824727</v>
      </c>
      <c r="C36" s="57" t="s">
        <v>69</v>
      </c>
      <c r="D36" s="39"/>
      <c r="E36" s="13"/>
      <c r="F36" s="13"/>
      <c r="G36" s="16"/>
      <c r="H36" s="18"/>
      <c r="I36" s="13"/>
      <c r="J36" s="17"/>
      <c r="K36" s="26"/>
    </row>
    <row r="37" spans="1:11" ht="39.75" customHeight="1">
      <c r="A37" s="28" t="s">
        <v>71</v>
      </c>
      <c r="B37" s="29">
        <v>961405</v>
      </c>
      <c r="C37" s="12" t="s">
        <v>66</v>
      </c>
      <c r="D37" s="39"/>
      <c r="E37" s="13"/>
      <c r="F37" s="13"/>
      <c r="G37" s="16"/>
      <c r="H37" s="18"/>
      <c r="I37" s="13"/>
      <c r="J37" s="17"/>
      <c r="K37" s="26"/>
    </row>
    <row r="38" spans="1:11" ht="58.5" customHeight="1">
      <c r="A38" s="28" t="s">
        <v>32</v>
      </c>
      <c r="B38" s="51">
        <v>422618.98</v>
      </c>
      <c r="C38" s="42" t="s">
        <v>72</v>
      </c>
      <c r="D38" s="39"/>
      <c r="E38" s="13"/>
      <c r="F38" s="13"/>
      <c r="G38" s="16"/>
      <c r="H38" s="18"/>
      <c r="I38" s="13"/>
      <c r="J38" s="17"/>
      <c r="K38" s="26"/>
    </row>
    <row r="39" spans="1:11" ht="48" customHeight="1">
      <c r="A39" s="28" t="s">
        <v>33</v>
      </c>
      <c r="B39" s="51">
        <v>417990.83</v>
      </c>
      <c r="C39" s="42" t="s">
        <v>73</v>
      </c>
      <c r="D39" s="39"/>
      <c r="E39" s="13"/>
      <c r="F39" s="13"/>
      <c r="G39" s="16"/>
      <c r="H39" s="18"/>
      <c r="I39" s="13"/>
      <c r="J39" s="17"/>
      <c r="K39" s="26"/>
    </row>
    <row r="40" spans="1:11" ht="66" customHeight="1">
      <c r="A40" s="28" t="s">
        <v>75</v>
      </c>
      <c r="B40" s="51">
        <v>931556.94</v>
      </c>
      <c r="C40" s="42" t="s">
        <v>74</v>
      </c>
      <c r="D40" s="39"/>
      <c r="E40" s="13"/>
      <c r="F40" s="13"/>
      <c r="G40" s="16"/>
      <c r="H40" s="18"/>
      <c r="I40" s="13"/>
      <c r="J40" s="17"/>
      <c r="K40" s="26"/>
    </row>
    <row r="41" spans="1:11" ht="37.5" customHeight="1">
      <c r="A41" s="28" t="s">
        <v>77</v>
      </c>
      <c r="B41" s="51">
        <v>2284443.14</v>
      </c>
      <c r="C41" s="42" t="s">
        <v>76</v>
      </c>
      <c r="D41" s="39"/>
      <c r="E41" s="13"/>
      <c r="F41" s="13"/>
      <c r="G41" s="16"/>
      <c r="H41" s="18"/>
      <c r="I41" s="13"/>
      <c r="J41" s="17"/>
      <c r="K41" s="26"/>
    </row>
    <row r="42" spans="1:11" ht="35.25" customHeight="1">
      <c r="A42" s="28" t="s">
        <v>79</v>
      </c>
      <c r="B42" s="29">
        <v>1392888</v>
      </c>
      <c r="C42" s="42" t="s">
        <v>78</v>
      </c>
      <c r="D42" s="39"/>
      <c r="E42" s="13"/>
      <c r="F42" s="13"/>
      <c r="G42" s="16"/>
      <c r="H42" s="18"/>
      <c r="I42" s="13"/>
      <c r="J42" s="17"/>
      <c r="K42" s="26"/>
    </row>
    <row r="43" spans="1:11" ht="51" customHeight="1">
      <c r="A43" s="28" t="s">
        <v>80</v>
      </c>
      <c r="B43" s="36">
        <v>924592</v>
      </c>
      <c r="C43" s="42" t="s">
        <v>54</v>
      </c>
      <c r="D43" s="39"/>
      <c r="E43" s="13"/>
      <c r="F43" s="13"/>
      <c r="G43" s="16"/>
      <c r="H43" s="18"/>
      <c r="I43" s="13"/>
      <c r="J43" s="17"/>
      <c r="K43" s="26"/>
    </row>
    <row r="44" spans="1:11" ht="57.75" customHeight="1">
      <c r="A44" s="28" t="s">
        <v>34</v>
      </c>
      <c r="B44" s="29">
        <v>766576.75</v>
      </c>
      <c r="C44" s="42" t="s">
        <v>42</v>
      </c>
      <c r="D44" s="39"/>
      <c r="E44" s="13"/>
      <c r="F44" s="13"/>
      <c r="G44" s="16"/>
      <c r="H44" s="18"/>
      <c r="I44" s="13"/>
      <c r="J44" s="17"/>
      <c r="K44" s="26"/>
    </row>
    <row r="45" spans="1:11" ht="42.75">
      <c r="A45" s="43" t="s">
        <v>35</v>
      </c>
      <c r="B45" s="44">
        <v>17000000</v>
      </c>
      <c r="C45" s="42" t="s">
        <v>42</v>
      </c>
      <c r="D45" s="39"/>
      <c r="E45" s="13"/>
      <c r="F45" s="13"/>
      <c r="G45" s="16"/>
      <c r="H45" s="18"/>
      <c r="I45" s="13"/>
      <c r="J45" s="17"/>
      <c r="K45" s="26"/>
    </row>
    <row r="46" spans="1:11" ht="45">
      <c r="A46" s="28" t="s">
        <v>36</v>
      </c>
      <c r="B46" s="29">
        <v>23700000</v>
      </c>
      <c r="C46" s="42" t="s">
        <v>42</v>
      </c>
      <c r="D46" s="39"/>
      <c r="E46" s="13"/>
      <c r="F46" s="13"/>
      <c r="G46" s="16"/>
      <c r="H46" s="18"/>
      <c r="I46" s="13"/>
      <c r="J46" s="17"/>
      <c r="K46" s="26"/>
    </row>
    <row r="47" spans="1:11" ht="69.75" customHeight="1">
      <c r="A47" s="45" t="s">
        <v>83</v>
      </c>
      <c r="B47" s="46">
        <v>6708120</v>
      </c>
      <c r="C47" s="42" t="s">
        <v>82</v>
      </c>
      <c r="D47" s="39"/>
      <c r="E47" s="13"/>
      <c r="F47" s="13"/>
      <c r="G47" s="16"/>
      <c r="H47" s="18"/>
      <c r="I47" s="13"/>
      <c r="J47" s="17"/>
      <c r="K47" s="26"/>
    </row>
    <row r="48" spans="1:11" ht="47.25">
      <c r="A48" s="28" t="s">
        <v>81</v>
      </c>
      <c r="B48" s="29">
        <v>3074849</v>
      </c>
      <c r="C48" s="42" t="s">
        <v>82</v>
      </c>
      <c r="D48" s="39"/>
      <c r="E48" s="13"/>
      <c r="F48" s="13"/>
      <c r="G48" s="16"/>
      <c r="H48" s="18"/>
      <c r="I48" s="13"/>
      <c r="J48" s="17"/>
      <c r="K48" s="26"/>
    </row>
    <row r="49" spans="1:11" ht="31.5">
      <c r="A49" s="28" t="s">
        <v>84</v>
      </c>
      <c r="B49" s="52">
        <v>195000</v>
      </c>
      <c r="C49" s="42" t="s">
        <v>85</v>
      </c>
      <c r="D49" s="39"/>
      <c r="E49" s="13"/>
      <c r="F49" s="13"/>
      <c r="G49" s="23"/>
      <c r="H49" s="25"/>
      <c r="I49" s="13"/>
      <c r="J49" s="17"/>
      <c r="K49" s="26"/>
    </row>
    <row r="50" spans="1:11" ht="31.5">
      <c r="A50" s="28" t="s">
        <v>88</v>
      </c>
      <c r="B50" s="29">
        <v>339779.1</v>
      </c>
      <c r="C50" s="42" t="s">
        <v>87</v>
      </c>
      <c r="D50" s="39"/>
      <c r="E50" s="13"/>
      <c r="F50" s="13"/>
      <c r="G50" s="23"/>
      <c r="H50" s="25"/>
      <c r="I50" s="13"/>
      <c r="J50" s="17"/>
      <c r="K50" s="26"/>
    </row>
    <row r="51" spans="1:11" ht="31.5">
      <c r="A51" s="28" t="s">
        <v>86</v>
      </c>
      <c r="B51" s="29">
        <v>310000</v>
      </c>
      <c r="C51" s="42" t="s">
        <v>89</v>
      </c>
      <c r="D51" s="39"/>
      <c r="E51" s="13"/>
      <c r="F51" s="13"/>
      <c r="G51" s="23"/>
      <c r="H51" s="25"/>
      <c r="I51" s="13"/>
      <c r="J51" s="17"/>
      <c r="K51" s="26"/>
    </row>
    <row r="52" spans="1:11" ht="45">
      <c r="A52" s="28" t="s">
        <v>37</v>
      </c>
      <c r="B52" s="29">
        <v>5000000</v>
      </c>
      <c r="C52" s="42"/>
      <c r="D52" s="39"/>
      <c r="E52" s="13"/>
      <c r="F52" s="13"/>
      <c r="G52" s="23"/>
      <c r="H52" s="25"/>
      <c r="I52" s="13"/>
      <c r="J52" s="17"/>
      <c r="K52" s="26"/>
    </row>
    <row r="53" spans="1:11" ht="31.5">
      <c r="A53" s="49" t="s">
        <v>91</v>
      </c>
      <c r="B53" s="52">
        <v>491703.02</v>
      </c>
      <c r="C53" s="42" t="s">
        <v>90</v>
      </c>
      <c r="D53" s="39"/>
      <c r="E53" s="13"/>
      <c r="F53" s="13"/>
      <c r="G53" s="23"/>
      <c r="H53" s="25"/>
      <c r="I53" s="13"/>
      <c r="J53" s="17"/>
      <c r="K53" s="26"/>
    </row>
    <row r="54" spans="1:11" ht="31.5">
      <c r="A54" s="49" t="s">
        <v>93</v>
      </c>
      <c r="B54" s="32">
        <v>303000</v>
      </c>
      <c r="C54" s="42" t="s">
        <v>92</v>
      </c>
      <c r="D54" s="39"/>
      <c r="E54" s="13"/>
      <c r="F54" s="13"/>
      <c r="G54" s="23"/>
      <c r="H54" s="25"/>
      <c r="I54" s="13"/>
      <c r="J54" s="17"/>
      <c r="K54" s="26"/>
    </row>
    <row r="55" spans="1:11" ht="45">
      <c r="A55" s="49" t="s">
        <v>95</v>
      </c>
      <c r="B55" s="32">
        <v>56525</v>
      </c>
      <c r="C55" s="42" t="s">
        <v>94</v>
      </c>
      <c r="D55" s="39"/>
      <c r="E55" s="13"/>
      <c r="F55" s="13"/>
      <c r="G55" s="23"/>
      <c r="H55" s="25"/>
      <c r="I55" s="13"/>
      <c r="J55" s="17"/>
      <c r="K55" s="26"/>
    </row>
    <row r="56" spans="1:11" ht="45">
      <c r="A56" s="49" t="s">
        <v>95</v>
      </c>
      <c r="B56" s="32">
        <v>43052</v>
      </c>
      <c r="C56" s="42" t="s">
        <v>96</v>
      </c>
      <c r="D56" s="39"/>
      <c r="E56" s="13"/>
      <c r="F56" s="13"/>
      <c r="G56" s="23"/>
      <c r="H56" s="25"/>
      <c r="I56" s="13"/>
      <c r="J56" s="17"/>
      <c r="K56" s="26"/>
    </row>
    <row r="57" spans="1:11" ht="45">
      <c r="A57" s="49" t="s">
        <v>95</v>
      </c>
      <c r="B57" s="32">
        <v>56525</v>
      </c>
      <c r="C57" s="42" t="s">
        <v>97</v>
      </c>
      <c r="D57" s="39"/>
      <c r="E57" s="13"/>
      <c r="F57" s="13"/>
      <c r="G57" s="23"/>
      <c r="H57" s="25"/>
      <c r="I57" s="13"/>
      <c r="J57" s="17"/>
      <c r="K57" s="26"/>
    </row>
    <row r="58" spans="1:11" ht="45">
      <c r="A58" s="49" t="s">
        <v>99</v>
      </c>
      <c r="B58" s="32">
        <v>49371</v>
      </c>
      <c r="C58" s="42" t="s">
        <v>98</v>
      </c>
      <c r="D58" s="39"/>
      <c r="E58" s="13"/>
      <c r="F58" s="13"/>
      <c r="G58" s="23"/>
      <c r="H58" s="25"/>
      <c r="I58" s="13"/>
      <c r="J58" s="17"/>
      <c r="K58" s="26"/>
    </row>
    <row r="59" spans="1:11" ht="63.75" customHeight="1">
      <c r="A59" s="49" t="s">
        <v>93</v>
      </c>
      <c r="B59" s="32">
        <v>224000</v>
      </c>
      <c r="C59" s="42" t="s">
        <v>100</v>
      </c>
      <c r="D59" s="39"/>
      <c r="E59" s="13"/>
      <c r="F59" s="13"/>
      <c r="G59" s="23"/>
      <c r="H59" s="25"/>
      <c r="I59" s="13"/>
      <c r="J59" s="17"/>
      <c r="K59" s="26"/>
    </row>
    <row r="60" spans="1:11" ht="47.25">
      <c r="A60" s="49" t="s">
        <v>102</v>
      </c>
      <c r="B60" s="32">
        <v>105354</v>
      </c>
      <c r="C60" s="42" t="s">
        <v>101</v>
      </c>
      <c r="D60" s="39"/>
      <c r="E60" s="13"/>
      <c r="F60" s="13"/>
      <c r="G60" s="23"/>
      <c r="H60" s="25"/>
      <c r="I60" s="13"/>
      <c r="J60" s="17"/>
      <c r="K60" s="26"/>
    </row>
    <row r="61" spans="1:11" ht="60">
      <c r="A61" s="49" t="s">
        <v>103</v>
      </c>
      <c r="B61" s="32">
        <v>79754</v>
      </c>
      <c r="C61" s="42" t="s">
        <v>57</v>
      </c>
      <c r="D61" s="39"/>
      <c r="E61" s="13"/>
      <c r="F61" s="13"/>
      <c r="G61" s="23"/>
      <c r="H61" s="25"/>
      <c r="I61" s="13"/>
      <c r="J61" s="17"/>
      <c r="K61" s="26"/>
    </row>
    <row r="62" spans="1:11">
      <c r="A62" s="49"/>
      <c r="B62" s="32"/>
      <c r="C62" s="42"/>
      <c r="D62" s="39"/>
      <c r="E62" s="13"/>
      <c r="F62" s="13"/>
      <c r="G62" s="23"/>
      <c r="H62" s="25"/>
      <c r="I62" s="13"/>
      <c r="J62" s="17"/>
      <c r="K62" s="26"/>
    </row>
    <row r="63" spans="1:11">
      <c r="A63" s="15" t="s">
        <v>14</v>
      </c>
      <c r="B63" s="14"/>
      <c r="C63" s="42"/>
      <c r="D63" s="18"/>
      <c r="E63" s="13"/>
      <c r="F63" s="13"/>
      <c r="G63" s="23"/>
      <c r="H63" s="25"/>
      <c r="I63" s="13"/>
      <c r="J63" s="17"/>
      <c r="K63" s="26"/>
    </row>
    <row r="64" spans="1:11">
      <c r="A64" s="28"/>
      <c r="B64" s="29"/>
      <c r="C64" s="12"/>
      <c r="D64" s="29"/>
      <c r="E64" s="13"/>
      <c r="F64" s="13"/>
      <c r="G64" s="16"/>
      <c r="H64" s="19"/>
      <c r="I64" s="13"/>
      <c r="J64" s="17"/>
      <c r="K64" s="26"/>
    </row>
    <row r="65" spans="1:11" ht="45">
      <c r="A65" s="49" t="s">
        <v>104</v>
      </c>
      <c r="B65" s="32">
        <v>688000</v>
      </c>
      <c r="C65" s="42" t="s">
        <v>105</v>
      </c>
      <c r="D65" s="39"/>
      <c r="E65" s="13"/>
      <c r="F65" s="13"/>
      <c r="G65" s="23"/>
      <c r="H65" s="25"/>
      <c r="I65" s="13"/>
      <c r="J65" s="17"/>
      <c r="K65" s="26"/>
    </row>
    <row r="66" spans="1:11" ht="60">
      <c r="A66" s="49" t="s">
        <v>106</v>
      </c>
      <c r="B66" s="32">
        <v>44000</v>
      </c>
      <c r="C66" s="42" t="s">
        <v>107</v>
      </c>
      <c r="D66" s="39"/>
      <c r="E66" s="13"/>
      <c r="F66" s="13"/>
      <c r="G66" s="23"/>
      <c r="H66" s="25"/>
      <c r="I66" s="13"/>
      <c r="J66" s="17"/>
      <c r="K66" s="26"/>
    </row>
    <row r="67" spans="1:11" ht="78.75">
      <c r="A67" s="49" t="s">
        <v>109</v>
      </c>
      <c r="B67" s="32">
        <v>3166347.2</v>
      </c>
      <c r="C67" s="42" t="s">
        <v>108</v>
      </c>
      <c r="D67" s="39"/>
      <c r="E67" s="13"/>
      <c r="F67" s="13"/>
      <c r="G67" s="23"/>
      <c r="H67" s="25"/>
      <c r="I67" s="13"/>
      <c r="J67" s="17"/>
      <c r="K67" s="26"/>
    </row>
    <row r="68" spans="1:11" ht="78.75">
      <c r="A68" s="49" t="s">
        <v>109</v>
      </c>
      <c r="B68" s="32">
        <v>3166347.2</v>
      </c>
      <c r="C68" s="42" t="s">
        <v>110</v>
      </c>
      <c r="D68" s="39"/>
      <c r="E68" s="13"/>
      <c r="F68" s="13"/>
      <c r="G68" s="23"/>
      <c r="H68" s="25"/>
      <c r="I68" s="13"/>
      <c r="J68" s="17"/>
      <c r="K68" s="26"/>
    </row>
    <row r="69" spans="1:11" ht="45">
      <c r="A69" s="28" t="s">
        <v>38</v>
      </c>
      <c r="B69" s="32">
        <v>2330000</v>
      </c>
      <c r="C69" s="12" t="s">
        <v>111</v>
      </c>
      <c r="D69" s="29"/>
      <c r="E69" s="13"/>
      <c r="F69" s="13"/>
      <c r="G69" s="16"/>
      <c r="H69" s="18"/>
      <c r="I69" s="13"/>
      <c r="J69" s="17"/>
      <c r="K69" s="26"/>
    </row>
    <row r="70" spans="1:11" ht="85.5">
      <c r="A70" s="33" t="s">
        <v>112</v>
      </c>
      <c r="B70" s="51">
        <v>137787</v>
      </c>
      <c r="C70" s="42" t="s">
        <v>113</v>
      </c>
      <c r="D70" s="51">
        <v>137787</v>
      </c>
      <c r="E70" s="13"/>
      <c r="F70" s="13"/>
      <c r="G70" s="23"/>
      <c r="H70" s="51"/>
      <c r="I70" s="13"/>
      <c r="J70" s="17"/>
      <c r="K70" s="26"/>
    </row>
    <row r="71" spans="1:11" ht="46.5" customHeight="1">
      <c r="A71" s="50" t="s">
        <v>16</v>
      </c>
      <c r="B71" s="40">
        <v>44833641.57</v>
      </c>
      <c r="C71" s="42" t="s">
        <v>111</v>
      </c>
      <c r="D71" s="39"/>
      <c r="E71" s="13"/>
      <c r="F71" s="13"/>
      <c r="G71" s="16"/>
      <c r="H71" s="18"/>
      <c r="I71" s="13"/>
      <c r="J71" s="17"/>
      <c r="K71" s="26"/>
    </row>
    <row r="72" spans="1:11" ht="45">
      <c r="A72" s="28" t="s">
        <v>114</v>
      </c>
      <c r="B72" s="52">
        <v>2933500</v>
      </c>
      <c r="C72" s="58" t="s">
        <v>115</v>
      </c>
      <c r="D72" s="32"/>
      <c r="E72" s="13"/>
      <c r="F72" s="13"/>
      <c r="G72" s="16"/>
      <c r="H72" s="18"/>
      <c r="I72" s="13"/>
      <c r="J72" s="17"/>
      <c r="K72" s="26"/>
    </row>
    <row r="73" spans="1:11" ht="30">
      <c r="A73" s="28" t="s">
        <v>117</v>
      </c>
      <c r="B73" s="29">
        <v>5463075</v>
      </c>
      <c r="C73" s="35" t="s">
        <v>116</v>
      </c>
      <c r="D73" s="29">
        <v>5463075</v>
      </c>
      <c r="E73" s="13"/>
      <c r="F73" s="13"/>
      <c r="G73" s="16"/>
      <c r="H73" s="18"/>
      <c r="I73" s="13"/>
      <c r="J73" s="17"/>
      <c r="K73" s="26"/>
    </row>
    <row r="74" spans="1:11" ht="30">
      <c r="A74" s="28" t="s">
        <v>118</v>
      </c>
      <c r="B74" s="29">
        <v>1449180</v>
      </c>
      <c r="C74" s="35" t="s">
        <v>63</v>
      </c>
      <c r="D74" s="29">
        <v>1449180</v>
      </c>
      <c r="E74" s="13"/>
      <c r="F74" s="13"/>
      <c r="G74" s="16"/>
      <c r="H74" s="18"/>
      <c r="I74" s="13"/>
      <c r="J74" s="17"/>
      <c r="K74" s="26"/>
    </row>
    <row r="75" spans="1:11" ht="30">
      <c r="A75" s="28" t="s">
        <v>119</v>
      </c>
      <c r="B75" s="29">
        <v>1316215</v>
      </c>
      <c r="C75" s="35" t="s">
        <v>113</v>
      </c>
      <c r="D75" s="29">
        <v>1316215</v>
      </c>
      <c r="E75" s="13"/>
      <c r="F75" s="13"/>
      <c r="G75" s="16"/>
      <c r="H75" s="18"/>
      <c r="I75" s="13"/>
      <c r="J75" s="17"/>
      <c r="K75" s="26"/>
    </row>
    <row r="76" spans="1:11" ht="69" customHeight="1">
      <c r="A76" s="28" t="s">
        <v>121</v>
      </c>
      <c r="B76" s="29">
        <v>2213300</v>
      </c>
      <c r="C76" s="35" t="s">
        <v>120</v>
      </c>
      <c r="D76" s="39"/>
      <c r="E76" s="13"/>
      <c r="F76" s="13"/>
      <c r="G76" s="16"/>
      <c r="H76" s="18"/>
      <c r="I76" s="13"/>
      <c r="J76" s="17"/>
      <c r="K76" s="26"/>
    </row>
    <row r="77" spans="1:11" ht="40.5" customHeight="1">
      <c r="A77" s="28" t="s">
        <v>122</v>
      </c>
      <c r="B77" s="29">
        <v>1171913</v>
      </c>
      <c r="C77" s="35" t="s">
        <v>123</v>
      </c>
      <c r="D77" s="39"/>
      <c r="E77" s="13"/>
      <c r="F77" s="13"/>
      <c r="G77" s="16"/>
      <c r="H77" s="18"/>
      <c r="I77" s="13"/>
      <c r="J77" s="17"/>
      <c r="K77" s="26"/>
    </row>
    <row r="78" spans="1:11" ht="36" customHeight="1">
      <c r="A78" s="28" t="s">
        <v>124</v>
      </c>
      <c r="B78" s="29">
        <v>1998000</v>
      </c>
      <c r="C78" s="35" t="s">
        <v>62</v>
      </c>
      <c r="D78" s="39"/>
      <c r="E78" s="13"/>
      <c r="F78" s="13"/>
      <c r="G78" s="16"/>
      <c r="H78" s="18"/>
      <c r="I78" s="13"/>
      <c r="J78" s="17"/>
      <c r="K78" s="26"/>
    </row>
    <row r="79" spans="1:11" ht="34.5" customHeight="1">
      <c r="A79" s="28" t="s">
        <v>125</v>
      </c>
      <c r="B79" s="29">
        <v>2192575</v>
      </c>
      <c r="C79" s="35" t="s">
        <v>113</v>
      </c>
      <c r="D79" s="39"/>
      <c r="E79" s="13"/>
      <c r="F79" s="13"/>
      <c r="G79" s="16"/>
      <c r="H79" s="18"/>
      <c r="I79" s="13"/>
      <c r="J79" s="17"/>
      <c r="K79" s="26"/>
    </row>
    <row r="80" spans="1:11" ht="36" customHeight="1">
      <c r="A80" s="28" t="s">
        <v>126</v>
      </c>
      <c r="B80" s="29">
        <v>2897840</v>
      </c>
      <c r="C80" s="35" t="s">
        <v>68</v>
      </c>
      <c r="D80" s="39"/>
      <c r="E80" s="13"/>
      <c r="F80" s="13"/>
      <c r="G80" s="16"/>
      <c r="H80" s="18"/>
      <c r="I80" s="13"/>
      <c r="J80" s="17"/>
      <c r="K80" s="26"/>
    </row>
    <row r="81" spans="1:11" ht="30.75" customHeight="1">
      <c r="A81" s="28" t="s">
        <v>127</v>
      </c>
      <c r="B81" s="35">
        <v>2602800</v>
      </c>
      <c r="C81" s="35" t="s">
        <v>42</v>
      </c>
      <c r="D81" s="39"/>
      <c r="E81" s="13"/>
      <c r="F81" s="13"/>
      <c r="G81" s="16"/>
      <c r="H81" s="18"/>
      <c r="I81" s="13"/>
      <c r="J81" s="17"/>
      <c r="K81" s="26"/>
    </row>
    <row r="82" spans="1:11" ht="39" customHeight="1">
      <c r="A82" s="28" t="s">
        <v>40</v>
      </c>
      <c r="B82" s="29">
        <v>685708.41</v>
      </c>
      <c r="C82" s="29"/>
      <c r="D82" s="29">
        <v>685708.41</v>
      </c>
      <c r="E82" s="13"/>
      <c r="F82" s="13"/>
      <c r="G82" s="16"/>
      <c r="H82" s="18"/>
      <c r="I82" s="13"/>
      <c r="J82" s="17"/>
      <c r="K82" s="26"/>
    </row>
    <row r="83" spans="1:11" ht="33.75" customHeight="1">
      <c r="A83" s="28" t="s">
        <v>128</v>
      </c>
      <c r="B83" s="29">
        <v>1920890</v>
      </c>
      <c r="C83" s="35" t="s">
        <v>129</v>
      </c>
      <c r="D83" s="29">
        <v>1920890</v>
      </c>
      <c r="E83" s="13"/>
      <c r="F83" s="13"/>
      <c r="G83" s="16"/>
      <c r="H83" s="18"/>
      <c r="I83" s="13"/>
      <c r="J83" s="17"/>
      <c r="K83" s="26"/>
    </row>
    <row r="84" spans="1:11" ht="39.75" customHeight="1">
      <c r="A84" s="28" t="s">
        <v>130</v>
      </c>
      <c r="B84" s="29">
        <v>2073074</v>
      </c>
      <c r="C84" s="35" t="s">
        <v>131</v>
      </c>
      <c r="D84" s="39"/>
      <c r="E84" s="13"/>
      <c r="F84" s="13"/>
      <c r="G84" s="16"/>
      <c r="H84" s="18"/>
      <c r="I84" s="13"/>
      <c r="J84" s="17"/>
      <c r="K84" s="26"/>
    </row>
    <row r="85" spans="1:11" ht="53.25" customHeight="1">
      <c r="A85" s="28" t="s">
        <v>132</v>
      </c>
      <c r="B85" s="29">
        <v>1898950</v>
      </c>
      <c r="C85" s="35" t="s">
        <v>133</v>
      </c>
      <c r="D85" s="29">
        <v>1898950</v>
      </c>
      <c r="E85" s="13"/>
      <c r="F85" s="13"/>
      <c r="G85" s="16"/>
      <c r="H85" s="18"/>
      <c r="I85" s="13"/>
      <c r="J85" s="17"/>
      <c r="K85" s="26"/>
    </row>
    <row r="86" spans="1:11" ht="31.5" customHeight="1">
      <c r="A86" s="28" t="s">
        <v>177</v>
      </c>
      <c r="B86" s="36">
        <v>1445335</v>
      </c>
      <c r="C86" s="59" t="s">
        <v>123</v>
      </c>
      <c r="D86" s="39"/>
      <c r="E86" s="13"/>
      <c r="F86" s="13"/>
      <c r="G86" s="16"/>
      <c r="H86" s="18"/>
      <c r="I86" s="13"/>
      <c r="J86" s="17"/>
      <c r="K86" s="26"/>
    </row>
    <row r="87" spans="1:11" ht="42.75" customHeight="1">
      <c r="A87" s="28" t="s">
        <v>135</v>
      </c>
      <c r="B87" s="36">
        <v>2600275</v>
      </c>
      <c r="C87" s="59" t="s">
        <v>134</v>
      </c>
      <c r="D87" s="36">
        <v>2600275</v>
      </c>
      <c r="E87" s="13"/>
      <c r="F87" s="13"/>
      <c r="G87" s="16"/>
      <c r="H87" s="18"/>
      <c r="I87" s="13"/>
      <c r="J87" s="17"/>
      <c r="K87" s="26"/>
    </row>
    <row r="88" spans="1:11" ht="33" customHeight="1">
      <c r="A88" s="28" t="s">
        <v>137</v>
      </c>
      <c r="B88" s="36">
        <v>3769130</v>
      </c>
      <c r="C88" s="59" t="s">
        <v>136</v>
      </c>
      <c r="D88" s="39"/>
      <c r="E88" s="13"/>
      <c r="F88" s="13"/>
      <c r="G88" s="16"/>
      <c r="H88" s="18"/>
      <c r="I88" s="13"/>
      <c r="J88" s="17"/>
      <c r="K88" s="26"/>
    </row>
    <row r="89" spans="1:11" ht="35.25" customHeight="1">
      <c r="A89" s="28" t="s">
        <v>138</v>
      </c>
      <c r="B89" s="29">
        <v>4812365</v>
      </c>
      <c r="C89" s="35" t="s">
        <v>59</v>
      </c>
      <c r="D89" s="39"/>
      <c r="E89" s="13"/>
      <c r="F89" s="13"/>
      <c r="G89" s="16"/>
      <c r="H89" s="18"/>
      <c r="I89" s="13"/>
      <c r="J89" s="17"/>
      <c r="K89" s="26"/>
    </row>
    <row r="90" spans="1:11" ht="42" customHeight="1">
      <c r="A90" s="28" t="s">
        <v>139</v>
      </c>
      <c r="B90" s="29">
        <v>4901369.54</v>
      </c>
      <c r="C90" s="35" t="s">
        <v>59</v>
      </c>
      <c r="D90" s="29">
        <v>4901369.54</v>
      </c>
      <c r="E90" s="13"/>
      <c r="F90" s="13"/>
      <c r="G90" s="16"/>
      <c r="H90" s="18"/>
      <c r="I90" s="13"/>
      <c r="J90" s="17"/>
      <c r="K90" s="26"/>
    </row>
    <row r="91" spans="1:11" ht="47.25" customHeight="1">
      <c r="A91" s="28" t="s">
        <v>140</v>
      </c>
      <c r="B91" s="29">
        <v>195900</v>
      </c>
      <c r="C91" s="35" t="s">
        <v>141</v>
      </c>
      <c r="D91" s="39"/>
      <c r="E91" s="13"/>
      <c r="F91" s="13"/>
      <c r="G91" s="16"/>
      <c r="H91" s="18"/>
      <c r="I91" s="13"/>
      <c r="J91" s="17"/>
      <c r="K91" s="26"/>
    </row>
    <row r="92" spans="1:11" ht="35.25" customHeight="1">
      <c r="A92" s="28" t="s">
        <v>142</v>
      </c>
      <c r="B92" s="29">
        <v>314800</v>
      </c>
      <c r="C92" s="35" t="s">
        <v>72</v>
      </c>
      <c r="D92" s="39"/>
      <c r="E92" s="13"/>
      <c r="F92" s="13"/>
      <c r="G92" s="16"/>
      <c r="H92" s="18"/>
      <c r="I92" s="13"/>
      <c r="J92" s="17"/>
      <c r="K92" s="26"/>
    </row>
    <row r="93" spans="1:11" ht="50.25" customHeight="1">
      <c r="A93" s="28" t="s">
        <v>143</v>
      </c>
      <c r="B93" s="29">
        <v>2497200</v>
      </c>
      <c r="C93" s="35" t="s">
        <v>144</v>
      </c>
      <c r="D93" s="39"/>
      <c r="E93" s="13"/>
      <c r="F93" s="13"/>
      <c r="G93" s="16"/>
      <c r="H93" s="18"/>
      <c r="I93" s="13"/>
      <c r="J93" s="17"/>
      <c r="K93" s="26"/>
    </row>
    <row r="94" spans="1:11" ht="38.25" customHeight="1">
      <c r="A94" s="28" t="s">
        <v>145</v>
      </c>
      <c r="B94" s="29">
        <v>1826890</v>
      </c>
      <c r="C94" s="35" t="s">
        <v>68</v>
      </c>
      <c r="D94" s="29">
        <v>1826890</v>
      </c>
      <c r="E94" s="13"/>
      <c r="F94" s="13"/>
      <c r="G94" s="16"/>
      <c r="H94" s="18"/>
      <c r="I94" s="13"/>
      <c r="J94" s="17"/>
      <c r="K94" s="26"/>
    </row>
    <row r="95" spans="1:11" ht="45">
      <c r="A95" s="28" t="s">
        <v>146</v>
      </c>
      <c r="B95" s="29">
        <v>2497200</v>
      </c>
      <c r="C95" s="35" t="s">
        <v>72</v>
      </c>
      <c r="D95" s="37"/>
      <c r="E95" s="13"/>
      <c r="F95" s="13"/>
      <c r="G95" s="16"/>
      <c r="H95" s="18"/>
      <c r="I95" s="13"/>
      <c r="J95" s="17"/>
      <c r="K95" s="26"/>
    </row>
    <row r="96" spans="1:11" ht="30">
      <c r="A96" s="28" t="s">
        <v>147</v>
      </c>
      <c r="B96" s="29">
        <v>215081.49</v>
      </c>
      <c r="C96" s="35" t="s">
        <v>42</v>
      </c>
      <c r="D96" s="29">
        <v>215081.49</v>
      </c>
      <c r="E96" s="13"/>
      <c r="F96" s="13"/>
      <c r="G96" s="16"/>
      <c r="H96" s="18"/>
      <c r="I96" s="13"/>
      <c r="J96" s="17"/>
      <c r="K96" s="26"/>
    </row>
    <row r="97" spans="1:11" ht="30">
      <c r="A97" s="28" t="s">
        <v>149</v>
      </c>
      <c r="B97" s="29">
        <v>1319076</v>
      </c>
      <c r="C97" s="35" t="s">
        <v>148</v>
      </c>
      <c r="D97" s="37"/>
      <c r="E97" s="13"/>
      <c r="F97" s="13"/>
      <c r="G97" s="16"/>
      <c r="H97" s="18"/>
      <c r="I97" s="13"/>
      <c r="J97" s="17"/>
      <c r="K97" s="26"/>
    </row>
    <row r="98" spans="1:11" ht="30">
      <c r="A98" s="28" t="s">
        <v>150</v>
      </c>
      <c r="B98" s="36">
        <v>2891534</v>
      </c>
      <c r="C98" s="35" t="s">
        <v>151</v>
      </c>
      <c r="D98" s="37"/>
      <c r="E98" s="13"/>
      <c r="F98" s="13"/>
      <c r="G98" s="16"/>
      <c r="H98" s="18"/>
      <c r="I98" s="13"/>
      <c r="J98" s="17"/>
      <c r="K98" s="26"/>
    </row>
    <row r="99" spans="1:11" ht="30">
      <c r="A99" s="28" t="s">
        <v>152</v>
      </c>
      <c r="B99" s="36">
        <v>6889938</v>
      </c>
      <c r="C99" s="35" t="s">
        <v>153</v>
      </c>
      <c r="D99" s="37"/>
      <c r="E99" s="13"/>
      <c r="F99" s="13"/>
      <c r="G99" s="16"/>
      <c r="H99" s="18"/>
      <c r="I99" s="13"/>
      <c r="J99" s="17"/>
      <c r="K99" s="26"/>
    </row>
    <row r="100" spans="1:11" ht="37.5" customHeight="1">
      <c r="A100" s="28" t="s">
        <v>154</v>
      </c>
      <c r="B100" s="36">
        <v>3766246</v>
      </c>
      <c r="C100" s="35" t="s">
        <v>133</v>
      </c>
      <c r="D100" s="37"/>
      <c r="E100" s="13"/>
      <c r="F100" s="13"/>
      <c r="G100" s="16"/>
      <c r="H100" s="18"/>
      <c r="I100" s="13"/>
      <c r="J100" s="17"/>
      <c r="K100" s="26"/>
    </row>
    <row r="101" spans="1:11" ht="36.75" customHeight="1">
      <c r="A101" s="28" t="s">
        <v>155</v>
      </c>
      <c r="B101" s="36">
        <v>3079400</v>
      </c>
      <c r="C101" s="35" t="s">
        <v>116</v>
      </c>
      <c r="D101" s="37"/>
      <c r="E101" s="13"/>
      <c r="F101" s="13"/>
      <c r="G101" s="16"/>
      <c r="H101" s="18"/>
      <c r="I101" s="13"/>
      <c r="J101" s="17"/>
      <c r="K101" s="26"/>
    </row>
    <row r="102" spans="1:11" ht="60">
      <c r="A102" s="28" t="s">
        <v>157</v>
      </c>
      <c r="B102" s="36">
        <v>2014000</v>
      </c>
      <c r="C102" s="35" t="s">
        <v>156</v>
      </c>
      <c r="D102" s="37"/>
      <c r="E102" s="13"/>
      <c r="F102" s="13"/>
      <c r="G102" s="16"/>
      <c r="H102" s="18"/>
      <c r="I102" s="13"/>
      <c r="J102" s="17"/>
      <c r="K102" s="26"/>
    </row>
    <row r="103" spans="1:11" ht="30">
      <c r="A103" s="28" t="s">
        <v>159</v>
      </c>
      <c r="B103" s="36">
        <v>802685</v>
      </c>
      <c r="C103" s="60" t="s">
        <v>158</v>
      </c>
      <c r="D103" s="37"/>
      <c r="E103" s="13"/>
      <c r="F103" s="13"/>
      <c r="G103" s="16"/>
      <c r="H103" s="18"/>
      <c r="I103" s="13"/>
      <c r="J103" s="17"/>
      <c r="K103" s="26"/>
    </row>
    <row r="104" spans="1:11" ht="30">
      <c r="A104" s="28" t="s">
        <v>161</v>
      </c>
      <c r="B104" s="36">
        <v>3425300</v>
      </c>
      <c r="C104" s="35" t="s">
        <v>160</v>
      </c>
      <c r="D104" s="38"/>
      <c r="E104" s="13"/>
      <c r="F104" s="13"/>
      <c r="G104" s="16"/>
      <c r="H104" s="18"/>
      <c r="I104" s="13"/>
      <c r="J104" s="17"/>
      <c r="K104" s="26"/>
    </row>
    <row r="105" spans="1:11" ht="30">
      <c r="A105" s="28" t="s">
        <v>162</v>
      </c>
      <c r="B105" s="36">
        <v>896451</v>
      </c>
      <c r="C105" s="35" t="s">
        <v>42</v>
      </c>
      <c r="D105" s="29"/>
      <c r="E105" s="13"/>
      <c r="F105" s="13"/>
      <c r="G105" s="16"/>
      <c r="H105" s="18"/>
      <c r="I105" s="13"/>
      <c r="J105" s="17"/>
      <c r="K105" s="26"/>
    </row>
    <row r="106" spans="1:11" ht="42.75">
      <c r="A106" s="54" t="s">
        <v>163</v>
      </c>
      <c r="B106" s="40">
        <v>1564609</v>
      </c>
      <c r="C106" s="61" t="s">
        <v>164</v>
      </c>
      <c r="D106" s="29"/>
      <c r="E106" s="13"/>
      <c r="F106" s="13"/>
      <c r="G106" s="16"/>
      <c r="H106" s="18"/>
      <c r="I106" s="13"/>
      <c r="J106" s="17"/>
      <c r="K106" s="26"/>
    </row>
    <row r="107" spans="1:11" ht="28.5">
      <c r="A107" s="54" t="s">
        <v>41</v>
      </c>
      <c r="B107" s="40">
        <v>2668917</v>
      </c>
      <c r="C107" s="61" t="s">
        <v>165</v>
      </c>
      <c r="D107" s="34"/>
      <c r="E107" s="13"/>
      <c r="F107" s="13"/>
      <c r="G107" s="16"/>
      <c r="H107" s="18"/>
      <c r="I107" s="13"/>
      <c r="J107" s="17"/>
      <c r="K107" s="26"/>
    </row>
    <row r="108" spans="1:11" ht="28.5">
      <c r="A108" s="54" t="s">
        <v>166</v>
      </c>
      <c r="B108" s="40">
        <v>2458718</v>
      </c>
      <c r="C108" s="61" t="s">
        <v>107</v>
      </c>
      <c r="D108" s="29"/>
      <c r="E108" s="13"/>
      <c r="F108" s="13"/>
      <c r="G108" s="16"/>
      <c r="H108" s="18"/>
      <c r="I108" s="13"/>
      <c r="J108" s="17"/>
      <c r="K108" s="26"/>
    </row>
    <row r="109" spans="1:11" ht="71.25">
      <c r="A109" s="54" t="s">
        <v>167</v>
      </c>
      <c r="B109" s="40">
        <v>990491</v>
      </c>
      <c r="C109" s="61" t="s">
        <v>72</v>
      </c>
      <c r="D109" s="39"/>
      <c r="E109" s="13"/>
      <c r="F109" s="13"/>
      <c r="G109" s="16"/>
      <c r="H109" s="18"/>
      <c r="I109" s="13"/>
      <c r="J109" s="17"/>
      <c r="K109" s="26"/>
    </row>
    <row r="110" spans="1:11" ht="57">
      <c r="A110" s="54" t="s">
        <v>168</v>
      </c>
      <c r="B110" s="40">
        <v>25000000</v>
      </c>
      <c r="C110" s="61" t="s">
        <v>144</v>
      </c>
      <c r="D110" s="39"/>
      <c r="E110" s="13"/>
      <c r="F110" s="13"/>
      <c r="G110" s="16"/>
      <c r="H110" s="18"/>
      <c r="I110" s="13"/>
      <c r="J110" s="17"/>
      <c r="K110" s="26"/>
    </row>
    <row r="111" spans="1:11" ht="28.5">
      <c r="A111" s="54" t="s">
        <v>176</v>
      </c>
      <c r="B111" s="40">
        <v>2014000</v>
      </c>
      <c r="C111" s="61" t="s">
        <v>160</v>
      </c>
      <c r="D111" s="39"/>
      <c r="E111" s="13"/>
      <c r="F111" s="13"/>
      <c r="G111" s="16"/>
      <c r="H111" s="18"/>
      <c r="I111" s="13"/>
      <c r="J111" s="17"/>
      <c r="K111" s="26"/>
    </row>
    <row r="112" spans="1:11" ht="28.5">
      <c r="A112" s="54" t="s">
        <v>169</v>
      </c>
      <c r="B112" s="40">
        <v>2693100</v>
      </c>
      <c r="C112" s="61" t="s">
        <v>160</v>
      </c>
      <c r="D112" s="39"/>
      <c r="E112" s="13"/>
      <c r="F112" s="13"/>
      <c r="G112" s="16"/>
      <c r="H112" s="18"/>
      <c r="I112" s="13"/>
      <c r="J112" s="17"/>
      <c r="K112" s="26"/>
    </row>
    <row r="113" spans="1:11" ht="45.75" customHeight="1">
      <c r="A113" s="54" t="s">
        <v>175</v>
      </c>
      <c r="B113" s="40">
        <v>1098400</v>
      </c>
      <c r="C113" s="61" t="s">
        <v>136</v>
      </c>
      <c r="D113" s="39"/>
      <c r="E113" s="13"/>
      <c r="F113" s="13"/>
      <c r="G113" s="16"/>
      <c r="H113" s="18"/>
      <c r="I113" s="13"/>
      <c r="J113" s="17"/>
      <c r="K113" s="26"/>
    </row>
    <row r="114" spans="1:11" ht="71.25">
      <c r="A114" s="54" t="s">
        <v>173</v>
      </c>
      <c r="B114" s="40">
        <v>8728822</v>
      </c>
      <c r="C114" s="40" t="s">
        <v>174</v>
      </c>
      <c r="D114" s="39"/>
      <c r="E114" s="13"/>
      <c r="F114" s="13"/>
      <c r="G114" s="16"/>
      <c r="H114" s="18"/>
      <c r="I114" s="13"/>
      <c r="J114" s="17"/>
      <c r="K114" s="26"/>
    </row>
    <row r="115" spans="1:11" ht="45.75" customHeight="1">
      <c r="A115" s="54" t="s">
        <v>170</v>
      </c>
      <c r="B115" s="40">
        <v>1260449</v>
      </c>
      <c r="C115" s="61" t="s">
        <v>172</v>
      </c>
      <c r="D115" s="39"/>
      <c r="E115" s="13"/>
      <c r="F115" s="13"/>
      <c r="G115" s="16"/>
      <c r="H115" s="18"/>
      <c r="I115" s="13"/>
      <c r="J115" s="17"/>
      <c r="K115" s="26"/>
    </row>
    <row r="116" spans="1:11" ht="42.75">
      <c r="A116" s="54" t="s">
        <v>171</v>
      </c>
      <c r="B116" s="40">
        <v>2532869</v>
      </c>
      <c r="C116" s="61" t="s">
        <v>131</v>
      </c>
      <c r="D116" s="39"/>
      <c r="E116" s="13"/>
      <c r="F116" s="13"/>
      <c r="G116" s="16"/>
      <c r="H116" s="18"/>
      <c r="I116" s="13"/>
      <c r="J116" s="17"/>
      <c r="K116" s="26"/>
    </row>
    <row r="117" spans="1:11">
      <c r="A117" s="33"/>
      <c r="B117" s="44"/>
      <c r="C117" s="42"/>
      <c r="D117" s="39"/>
      <c r="E117" s="13"/>
      <c r="F117" s="13"/>
      <c r="G117" s="16"/>
      <c r="H117" s="18"/>
      <c r="I117" s="13"/>
      <c r="J117" s="17"/>
      <c r="K117" s="26"/>
    </row>
    <row r="118" spans="1:11">
      <c r="A118" s="15" t="s">
        <v>15</v>
      </c>
      <c r="B118" s="9"/>
      <c r="C118" s="5"/>
      <c r="D118" s="7"/>
      <c r="E118" s="7"/>
      <c r="F118" s="7"/>
      <c r="G118" s="8"/>
      <c r="H118" s="7"/>
      <c r="I118" s="7"/>
      <c r="J118" s="9"/>
    </row>
    <row r="119" spans="1:11">
      <c r="A119" s="45" t="s">
        <v>39</v>
      </c>
      <c r="B119" s="53">
        <v>449700</v>
      </c>
      <c r="C119" s="42"/>
      <c r="D119" s="18"/>
      <c r="E119" s="13"/>
      <c r="F119" s="13"/>
      <c r="G119" s="23"/>
      <c r="H119" s="25"/>
      <c r="I119" s="13"/>
      <c r="J119" s="17"/>
      <c r="K119" s="26"/>
    </row>
    <row r="120" spans="1:11">
      <c r="A120" s="5"/>
      <c r="B120" s="48"/>
      <c r="C120" s="11"/>
      <c r="D120" s="7"/>
      <c r="E120" s="7"/>
      <c r="F120" s="7"/>
      <c r="G120" s="8"/>
      <c r="H120" s="7"/>
      <c r="I120" s="7"/>
      <c r="J120" s="9"/>
    </row>
  </sheetData>
  <mergeCells count="11">
    <mergeCell ref="A3:J3"/>
    <mergeCell ref="A4:J4"/>
    <mergeCell ref="A8:A9"/>
    <mergeCell ref="B8:B9"/>
    <mergeCell ref="D8:D9"/>
    <mergeCell ref="E8:E9"/>
    <mergeCell ref="F8:F9"/>
    <mergeCell ref="G8:H8"/>
    <mergeCell ref="I8:I9"/>
    <mergeCell ref="J8:J9"/>
    <mergeCell ref="C8:C9"/>
  </mergeCells>
  <pageMargins left="0.7" right="0.7" top="0.25" bottom="0.47" header="0.2" footer="0.26"/>
  <pageSetup paperSize="5" orientation="landscape" horizontalDpi="300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73"/>
  <sheetViews>
    <sheetView view="pageBreakPreview" topLeftCell="A9" zoomScaleSheetLayoutView="100" workbookViewId="0">
      <pane ySplit="1245" topLeftCell="A71" activePane="bottomLeft"/>
      <selection activeCell="A9" sqref="A9"/>
      <selection pane="bottomLeft" activeCell="C73" sqref="C73"/>
    </sheetView>
  </sheetViews>
  <sheetFormatPr defaultRowHeight="15.75"/>
  <cols>
    <col min="1" max="1" width="27.42578125" style="1" customWidth="1"/>
    <col min="2" max="2" width="18.28515625" style="41" customWidth="1"/>
    <col min="3" max="3" width="14.42578125" style="1" customWidth="1"/>
    <col min="4" max="4" width="18" style="1" customWidth="1"/>
    <col min="5" max="5" width="14.140625" style="1" customWidth="1"/>
    <col min="6" max="6" width="19.85546875" style="1" customWidth="1"/>
    <col min="7" max="7" width="18.7109375" style="1" customWidth="1"/>
    <col min="8" max="8" width="17.5703125" style="1" customWidth="1"/>
    <col min="9" max="9" width="18" style="1" customWidth="1"/>
    <col min="10" max="10" width="12.140625" style="1" customWidth="1"/>
    <col min="11" max="16384" width="9.140625" style="1"/>
  </cols>
  <sheetData>
    <row r="1" spans="1:11">
      <c r="A1" s="1" t="s">
        <v>0</v>
      </c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</row>
    <row r="4" spans="1:11">
      <c r="A4" s="78" t="s">
        <v>178</v>
      </c>
      <c r="B4" s="78"/>
      <c r="C4" s="78"/>
      <c r="D4" s="78"/>
      <c r="E4" s="78"/>
      <c r="F4" s="78"/>
      <c r="G4" s="78"/>
      <c r="H4" s="78"/>
      <c r="I4" s="78"/>
      <c r="J4" s="78"/>
    </row>
    <row r="6" spans="1:11">
      <c r="A6" s="1" t="s">
        <v>2</v>
      </c>
    </row>
    <row r="8" spans="1:11">
      <c r="A8" s="79" t="s">
        <v>3</v>
      </c>
      <c r="B8" s="81" t="s">
        <v>5</v>
      </c>
      <c r="C8" s="79" t="s">
        <v>4</v>
      </c>
      <c r="D8" s="79" t="s">
        <v>5</v>
      </c>
      <c r="E8" s="79" t="s">
        <v>6</v>
      </c>
      <c r="F8" s="83" t="s">
        <v>7</v>
      </c>
      <c r="G8" s="85" t="s">
        <v>10</v>
      </c>
      <c r="H8" s="86"/>
      <c r="I8" s="83" t="s">
        <v>11</v>
      </c>
      <c r="J8" s="79" t="s">
        <v>12</v>
      </c>
    </row>
    <row r="9" spans="1:11" ht="47.25">
      <c r="A9" s="80"/>
      <c r="B9" s="82"/>
      <c r="C9" s="80"/>
      <c r="D9" s="80"/>
      <c r="E9" s="80"/>
      <c r="F9" s="84"/>
      <c r="G9" s="2" t="s">
        <v>8</v>
      </c>
      <c r="H9" s="2" t="s">
        <v>9</v>
      </c>
      <c r="I9" s="84"/>
      <c r="J9" s="80"/>
    </row>
    <row r="10" spans="1:11">
      <c r="A10" s="15" t="s">
        <v>13</v>
      </c>
      <c r="B10" s="47"/>
      <c r="C10" s="3"/>
      <c r="D10" s="3"/>
      <c r="E10" s="3"/>
      <c r="F10" s="3"/>
      <c r="G10" s="3"/>
      <c r="H10" s="3"/>
      <c r="I10" s="3"/>
      <c r="J10" s="4"/>
    </row>
    <row r="11" spans="1:11">
      <c r="A11" s="28"/>
      <c r="B11" s="29"/>
      <c r="C11" s="12"/>
      <c r="D11" s="32"/>
      <c r="E11" s="13"/>
      <c r="F11" s="13"/>
      <c r="G11" s="16"/>
      <c r="H11" s="19"/>
      <c r="I11" s="13"/>
      <c r="J11" s="17"/>
      <c r="K11" s="26"/>
    </row>
    <row r="12" spans="1:11" ht="32.25" customHeight="1">
      <c r="A12" s="28" t="s">
        <v>18</v>
      </c>
      <c r="B12" s="29">
        <v>2655056</v>
      </c>
      <c r="C12" s="12" t="s">
        <v>57</v>
      </c>
      <c r="D12" s="32">
        <v>2552943.75</v>
      </c>
      <c r="E12" s="13"/>
      <c r="F12" s="13"/>
      <c r="G12" s="16">
        <v>1</v>
      </c>
      <c r="H12" s="19">
        <v>2552943.75</v>
      </c>
      <c r="I12" s="13"/>
      <c r="J12" s="17"/>
      <c r="K12" s="26"/>
    </row>
    <row r="13" spans="1:11" ht="61.5" customHeight="1">
      <c r="A13" s="31" t="s">
        <v>179</v>
      </c>
      <c r="B13" s="32">
        <v>1707300</v>
      </c>
      <c r="C13" s="12" t="s">
        <v>44</v>
      </c>
      <c r="D13" s="36">
        <v>1702815</v>
      </c>
      <c r="E13" s="13"/>
      <c r="F13" s="13"/>
      <c r="G13" s="16">
        <v>1</v>
      </c>
      <c r="H13" s="18">
        <v>1702815</v>
      </c>
      <c r="I13" s="13"/>
      <c r="J13" s="17"/>
      <c r="K13" s="26"/>
    </row>
    <row r="14" spans="1:11" ht="57" customHeight="1">
      <c r="A14" s="31" t="s">
        <v>20</v>
      </c>
      <c r="B14" s="32">
        <v>6303036</v>
      </c>
      <c r="C14" s="42" t="s">
        <v>282</v>
      </c>
      <c r="D14" s="39">
        <v>6300682.8799999999</v>
      </c>
      <c r="E14" s="13"/>
      <c r="F14" s="13"/>
      <c r="G14" s="16">
        <v>0.4</v>
      </c>
      <c r="H14" s="18">
        <v>2520273.15</v>
      </c>
      <c r="I14" s="13"/>
      <c r="J14" s="17"/>
      <c r="K14" s="26"/>
    </row>
    <row r="15" spans="1:11" ht="46.5" customHeight="1">
      <c r="A15" s="31" t="s">
        <v>22</v>
      </c>
      <c r="B15" s="32">
        <v>15979311</v>
      </c>
      <c r="C15" s="12" t="s">
        <v>57</v>
      </c>
      <c r="D15" s="39">
        <v>15974887.74</v>
      </c>
      <c r="E15" s="13"/>
      <c r="F15" s="13"/>
      <c r="G15" s="16">
        <v>0.8</v>
      </c>
      <c r="H15" s="18">
        <v>11779910.189999999</v>
      </c>
      <c r="I15" s="13"/>
      <c r="J15" s="17"/>
      <c r="K15" s="26"/>
    </row>
    <row r="16" spans="1:11" ht="45" customHeight="1">
      <c r="A16" s="31" t="s">
        <v>25</v>
      </c>
      <c r="B16" s="32">
        <v>15095413</v>
      </c>
      <c r="C16" s="42" t="s">
        <v>54</v>
      </c>
      <c r="D16" s="39">
        <v>15090761.880000001</v>
      </c>
      <c r="E16" s="13"/>
      <c r="F16" s="13"/>
      <c r="G16" s="16">
        <v>1</v>
      </c>
      <c r="H16" s="18">
        <v>15090761.880000001</v>
      </c>
      <c r="I16" s="13"/>
      <c r="J16" s="17"/>
      <c r="K16" s="26"/>
    </row>
    <row r="17" spans="1:11" ht="47.25" customHeight="1">
      <c r="A17" s="31" t="s">
        <v>181</v>
      </c>
      <c r="B17" s="32">
        <v>1020828</v>
      </c>
      <c r="C17" s="12" t="s">
        <v>57</v>
      </c>
      <c r="D17" s="39"/>
      <c r="E17" s="13"/>
      <c r="F17" s="13"/>
      <c r="G17" s="16"/>
      <c r="H17" s="18"/>
      <c r="I17" s="13"/>
      <c r="J17" s="17"/>
      <c r="K17" s="26"/>
    </row>
    <row r="18" spans="1:11" ht="90" customHeight="1">
      <c r="A18" s="31" t="s">
        <v>182</v>
      </c>
      <c r="B18" s="32">
        <v>1319394</v>
      </c>
      <c r="C18" s="42" t="s">
        <v>57</v>
      </c>
      <c r="D18" s="39"/>
      <c r="E18" s="13"/>
      <c r="F18" s="13"/>
      <c r="G18" s="16"/>
      <c r="H18" s="18"/>
      <c r="I18" s="13"/>
      <c r="J18" s="17"/>
      <c r="K18" s="26"/>
    </row>
    <row r="19" spans="1:11" ht="72" customHeight="1">
      <c r="A19" s="31" t="s">
        <v>183</v>
      </c>
      <c r="B19" s="32">
        <v>999956</v>
      </c>
      <c r="C19" s="42" t="s">
        <v>57</v>
      </c>
      <c r="D19" s="39"/>
      <c r="E19" s="13"/>
      <c r="F19" s="13"/>
      <c r="G19" s="16"/>
      <c r="H19" s="18"/>
      <c r="I19" s="13"/>
      <c r="J19" s="17"/>
      <c r="K19" s="26"/>
    </row>
    <row r="20" spans="1:11" ht="66.75" customHeight="1">
      <c r="A20" s="31" t="s">
        <v>187</v>
      </c>
      <c r="B20" s="14">
        <v>3759721</v>
      </c>
      <c r="C20" s="12" t="s">
        <v>283</v>
      </c>
      <c r="D20" s="32"/>
      <c r="E20" s="7"/>
      <c r="F20" s="7"/>
      <c r="G20" s="16"/>
      <c r="H20" s="19"/>
      <c r="I20" s="7"/>
      <c r="J20" s="17"/>
    </row>
    <row r="21" spans="1:11" ht="80.25" customHeight="1">
      <c r="A21" s="31" t="s">
        <v>189</v>
      </c>
      <c r="B21" s="14">
        <v>3000000</v>
      </c>
      <c r="C21" s="12" t="s">
        <v>174</v>
      </c>
      <c r="D21" s="32">
        <v>3000000</v>
      </c>
      <c r="E21" s="13"/>
      <c r="F21" s="13"/>
      <c r="G21" s="16">
        <v>1</v>
      </c>
      <c r="H21" s="21">
        <v>3000000</v>
      </c>
      <c r="I21" s="13"/>
      <c r="J21" s="17"/>
    </row>
    <row r="22" spans="1:11" ht="45.75" customHeight="1">
      <c r="A22" s="31" t="s">
        <v>190</v>
      </c>
      <c r="B22" s="14">
        <v>3251797</v>
      </c>
      <c r="C22" s="12" t="s">
        <v>284</v>
      </c>
      <c r="D22" s="32"/>
      <c r="E22" s="13"/>
      <c r="F22" s="13"/>
      <c r="G22" s="22"/>
      <c r="H22" s="18"/>
      <c r="I22" s="13"/>
      <c r="J22" s="17"/>
      <c r="K22" s="24"/>
    </row>
    <row r="23" spans="1:11" ht="61.5" customHeight="1">
      <c r="A23" s="31" t="s">
        <v>191</v>
      </c>
      <c r="B23" s="14">
        <v>1052466</v>
      </c>
      <c r="C23" s="12" t="s">
        <v>285</v>
      </c>
      <c r="D23" s="32"/>
      <c r="E23" s="13"/>
      <c r="F23" s="13"/>
      <c r="G23" s="16"/>
      <c r="H23" s="27"/>
      <c r="I23" s="13"/>
      <c r="J23" s="14"/>
      <c r="K23" s="24"/>
    </row>
    <row r="24" spans="1:11" ht="52.5" customHeight="1">
      <c r="A24" s="31" t="s">
        <v>192</v>
      </c>
      <c r="B24" s="14">
        <v>2109028</v>
      </c>
      <c r="C24" s="12" t="s">
        <v>286</v>
      </c>
      <c r="D24" s="32"/>
      <c r="E24" s="13"/>
      <c r="F24" s="13"/>
      <c r="G24" s="16"/>
      <c r="H24" s="27"/>
      <c r="I24" s="13"/>
      <c r="J24" s="17"/>
      <c r="K24" s="26"/>
    </row>
    <row r="25" spans="1:11" ht="49.5" customHeight="1">
      <c r="A25" s="31" t="s">
        <v>193</v>
      </c>
      <c r="B25" s="29">
        <v>3097654</v>
      </c>
      <c r="C25" s="12" t="s">
        <v>57</v>
      </c>
      <c r="D25" s="29"/>
      <c r="E25" s="13"/>
      <c r="F25" s="13"/>
      <c r="G25" s="23"/>
      <c r="H25" s="29"/>
      <c r="I25" s="13"/>
      <c r="J25" s="17"/>
      <c r="K25" s="26"/>
    </row>
    <row r="26" spans="1:11" ht="71.25" customHeight="1">
      <c r="A26" s="31" t="s">
        <v>194</v>
      </c>
      <c r="B26" s="14">
        <v>3510000</v>
      </c>
      <c r="C26" s="12" t="s">
        <v>111</v>
      </c>
      <c r="D26" s="32"/>
      <c r="E26" s="13"/>
      <c r="F26" s="13"/>
      <c r="G26" s="23"/>
      <c r="H26" s="18"/>
      <c r="I26" s="13"/>
      <c r="J26" s="17"/>
      <c r="K26" s="26"/>
    </row>
    <row r="27" spans="1:11" ht="60">
      <c r="A27" s="31" t="s">
        <v>195</v>
      </c>
      <c r="B27" s="14">
        <v>999732</v>
      </c>
      <c r="C27" s="12" t="s">
        <v>57</v>
      </c>
      <c r="D27" s="32">
        <v>994319.83</v>
      </c>
      <c r="E27" s="13"/>
      <c r="F27" s="13"/>
      <c r="G27" s="16">
        <v>0.5</v>
      </c>
      <c r="H27" s="19">
        <v>497159.92</v>
      </c>
      <c r="I27" s="13"/>
      <c r="J27" s="17"/>
      <c r="K27" s="26"/>
    </row>
    <row r="28" spans="1:11" ht="45">
      <c r="A28" s="31" t="s">
        <v>196</v>
      </c>
      <c r="B28" s="14">
        <v>1824727</v>
      </c>
      <c r="C28" s="12" t="s">
        <v>283</v>
      </c>
      <c r="D28" s="32">
        <v>1817327.6</v>
      </c>
      <c r="E28" s="13"/>
      <c r="F28" s="13"/>
      <c r="G28" s="16">
        <v>0.5</v>
      </c>
      <c r="H28" s="19">
        <v>908663.8</v>
      </c>
      <c r="I28" s="13"/>
      <c r="J28" s="17"/>
      <c r="K28" s="26"/>
    </row>
    <row r="29" spans="1:11" ht="45">
      <c r="A29" s="31" t="s">
        <v>197</v>
      </c>
      <c r="B29" s="14">
        <v>961405</v>
      </c>
      <c r="C29" s="12" t="s">
        <v>57</v>
      </c>
      <c r="D29" s="32">
        <v>957103.74</v>
      </c>
      <c r="E29" s="13"/>
      <c r="F29" s="13"/>
      <c r="G29" s="16">
        <v>1</v>
      </c>
      <c r="H29" s="19">
        <v>957103.74</v>
      </c>
      <c r="I29" s="13"/>
      <c r="J29" s="17"/>
      <c r="K29" s="26"/>
    </row>
    <row r="30" spans="1:11" ht="56.25" customHeight="1">
      <c r="A30" s="31" t="s">
        <v>32</v>
      </c>
      <c r="B30" s="14">
        <v>425436</v>
      </c>
      <c r="C30" s="12" t="s">
        <v>111</v>
      </c>
      <c r="D30" s="32">
        <v>422618.98</v>
      </c>
      <c r="E30" s="13"/>
      <c r="F30" s="13"/>
      <c r="G30" s="16">
        <v>1</v>
      </c>
      <c r="H30" s="19">
        <v>422618.98</v>
      </c>
      <c r="I30" s="13"/>
      <c r="J30" s="17"/>
      <c r="K30" s="26"/>
    </row>
    <row r="31" spans="1:11" ht="60">
      <c r="A31" s="31" t="s">
        <v>33</v>
      </c>
      <c r="B31" s="14">
        <v>420449</v>
      </c>
      <c r="C31" s="12" t="s">
        <v>287</v>
      </c>
      <c r="D31" s="32">
        <v>417990.83</v>
      </c>
      <c r="E31" s="13"/>
      <c r="F31" s="13"/>
      <c r="G31" s="16">
        <v>1</v>
      </c>
      <c r="H31" s="19">
        <v>417990.83</v>
      </c>
      <c r="I31" s="13"/>
      <c r="J31" s="17"/>
      <c r="K31" s="26"/>
    </row>
    <row r="32" spans="1:11" ht="75">
      <c r="A32" s="31" t="s">
        <v>198</v>
      </c>
      <c r="B32" s="14">
        <v>935578</v>
      </c>
      <c r="C32" s="12" t="s">
        <v>287</v>
      </c>
      <c r="D32" s="32">
        <v>931556.94</v>
      </c>
      <c r="E32" s="13"/>
      <c r="F32" s="13"/>
      <c r="G32" s="16">
        <v>1</v>
      </c>
      <c r="H32" s="19">
        <v>931556.94</v>
      </c>
      <c r="I32" s="13"/>
      <c r="J32" s="17"/>
      <c r="K32" s="26"/>
    </row>
    <row r="33" spans="1:11" ht="66" customHeight="1">
      <c r="A33" s="31" t="s">
        <v>199</v>
      </c>
      <c r="B33" s="14">
        <v>452098</v>
      </c>
      <c r="C33" s="12"/>
      <c r="D33" s="32">
        <v>449599.19</v>
      </c>
      <c r="E33" s="13"/>
      <c r="F33" s="13"/>
      <c r="G33" s="16">
        <v>1</v>
      </c>
      <c r="H33" s="19">
        <v>449599.19</v>
      </c>
      <c r="I33" s="13"/>
      <c r="J33" s="17"/>
      <c r="K33" s="26"/>
    </row>
    <row r="34" spans="1:11" ht="30">
      <c r="A34" s="31" t="s">
        <v>200</v>
      </c>
      <c r="B34" s="14">
        <v>2543445</v>
      </c>
      <c r="C34" s="12" t="s">
        <v>288</v>
      </c>
      <c r="D34" s="32">
        <v>2538270.15</v>
      </c>
      <c r="E34" s="13"/>
      <c r="F34" s="13"/>
      <c r="G34" s="16">
        <v>1</v>
      </c>
      <c r="H34" s="19">
        <v>2538270.1500000004</v>
      </c>
      <c r="I34" s="13"/>
      <c r="J34" s="17"/>
      <c r="K34" s="26"/>
    </row>
    <row r="35" spans="1:11" ht="45">
      <c r="A35" s="31" t="s">
        <v>201</v>
      </c>
      <c r="B35" s="14">
        <v>881139</v>
      </c>
      <c r="C35" s="12" t="s">
        <v>174</v>
      </c>
      <c r="D35" s="32">
        <v>878299.68</v>
      </c>
      <c r="E35" s="13"/>
      <c r="F35" s="13"/>
      <c r="G35" s="16">
        <v>1</v>
      </c>
      <c r="H35" s="19">
        <v>878299.68</v>
      </c>
      <c r="I35" s="13"/>
      <c r="J35" s="17"/>
      <c r="K35" s="26"/>
    </row>
    <row r="36" spans="1:11" ht="30">
      <c r="A36" s="31" t="s">
        <v>202</v>
      </c>
      <c r="B36" s="14">
        <v>861061</v>
      </c>
      <c r="C36" s="12" t="s">
        <v>289</v>
      </c>
      <c r="D36" s="32">
        <v>857598.26</v>
      </c>
      <c r="E36" s="13"/>
      <c r="F36" s="13"/>
      <c r="G36" s="16">
        <v>1</v>
      </c>
      <c r="H36" s="19">
        <v>857598.26</v>
      </c>
      <c r="I36" s="13"/>
      <c r="J36" s="17"/>
      <c r="K36" s="26"/>
    </row>
    <row r="37" spans="1:11" ht="45">
      <c r="A37" s="31" t="s">
        <v>203</v>
      </c>
      <c r="B37" s="14">
        <v>847378</v>
      </c>
      <c r="C37" s="12" t="s">
        <v>290</v>
      </c>
      <c r="D37" s="32">
        <v>844074.13</v>
      </c>
      <c r="E37" s="13"/>
      <c r="F37" s="13"/>
      <c r="G37" s="16">
        <v>1</v>
      </c>
      <c r="H37" s="19">
        <v>844074.13</v>
      </c>
      <c r="I37" s="13"/>
      <c r="J37" s="17"/>
      <c r="K37" s="26"/>
    </row>
    <row r="38" spans="1:11" ht="30">
      <c r="A38" s="31" t="s">
        <v>291</v>
      </c>
      <c r="B38" s="14">
        <v>1044578</v>
      </c>
      <c r="C38" s="12" t="s">
        <v>57</v>
      </c>
      <c r="D38" s="32">
        <v>1041013.53</v>
      </c>
      <c r="E38" s="13"/>
      <c r="F38" s="13"/>
      <c r="G38" s="16">
        <v>1</v>
      </c>
      <c r="H38" s="19">
        <v>1041013.53</v>
      </c>
      <c r="I38" s="13"/>
      <c r="J38" s="17"/>
      <c r="K38" s="26"/>
    </row>
    <row r="39" spans="1:11" ht="90">
      <c r="A39" s="31" t="s">
        <v>204</v>
      </c>
      <c r="B39" s="14">
        <v>207443.5</v>
      </c>
      <c r="C39" s="12" t="s">
        <v>57</v>
      </c>
      <c r="D39" s="32"/>
      <c r="E39" s="13"/>
      <c r="F39" s="13"/>
      <c r="G39" s="16"/>
      <c r="H39" s="19"/>
      <c r="I39" s="13"/>
      <c r="J39" s="17"/>
      <c r="K39" s="26"/>
    </row>
    <row r="40" spans="1:11" ht="60">
      <c r="A40" s="31" t="s">
        <v>205</v>
      </c>
      <c r="B40" s="14">
        <v>582000</v>
      </c>
      <c r="C40" s="12" t="s">
        <v>54</v>
      </c>
      <c r="D40" s="32"/>
      <c r="E40" s="13"/>
      <c r="F40" s="13"/>
      <c r="G40" s="16"/>
      <c r="H40" s="19"/>
      <c r="I40" s="13"/>
      <c r="J40" s="17"/>
      <c r="K40" s="26"/>
    </row>
    <row r="41" spans="1:11" ht="60.75" customHeight="1">
      <c r="A41" s="28" t="s">
        <v>206</v>
      </c>
      <c r="B41" s="9">
        <v>118846</v>
      </c>
      <c r="C41" s="5" t="s">
        <v>57</v>
      </c>
      <c r="D41" s="29">
        <v>117730.19</v>
      </c>
      <c r="E41" s="7"/>
      <c r="F41" s="7"/>
      <c r="G41" s="22">
        <v>1</v>
      </c>
      <c r="H41" s="21">
        <v>117730.19</v>
      </c>
      <c r="I41" s="7"/>
      <c r="J41" s="17"/>
      <c r="K41" s="26"/>
    </row>
    <row r="42" spans="1:11" ht="75" customHeight="1">
      <c r="A42" s="28" t="s">
        <v>207</v>
      </c>
      <c r="B42" s="29">
        <v>338814</v>
      </c>
      <c r="C42" s="57" t="s">
        <v>287</v>
      </c>
      <c r="D42" s="39">
        <v>335862.24</v>
      </c>
      <c r="E42" s="13"/>
      <c r="F42" s="13"/>
      <c r="G42" s="16">
        <v>1</v>
      </c>
      <c r="H42" s="18">
        <v>335862.24</v>
      </c>
      <c r="I42" s="13"/>
      <c r="J42" s="17"/>
      <c r="K42" s="26"/>
    </row>
    <row r="43" spans="1:11" ht="59.25" customHeight="1">
      <c r="A43" s="28" t="s">
        <v>208</v>
      </c>
      <c r="B43" s="29">
        <v>614903</v>
      </c>
      <c r="C43" s="12" t="s">
        <v>287</v>
      </c>
      <c r="D43" s="39">
        <v>611785.47</v>
      </c>
      <c r="E43" s="13"/>
      <c r="F43" s="13"/>
      <c r="G43" s="16">
        <v>1</v>
      </c>
      <c r="H43" s="18">
        <v>611785.47</v>
      </c>
      <c r="I43" s="13"/>
      <c r="J43" s="17"/>
      <c r="K43" s="26"/>
    </row>
    <row r="44" spans="1:11" ht="73.5" customHeight="1">
      <c r="A44" s="28" t="s">
        <v>210</v>
      </c>
      <c r="B44" s="51">
        <v>1988994</v>
      </c>
      <c r="C44" s="42" t="s">
        <v>292</v>
      </c>
      <c r="D44" s="39"/>
      <c r="E44" s="13"/>
      <c r="F44" s="13"/>
      <c r="G44" s="16"/>
      <c r="H44" s="18"/>
      <c r="I44" s="13"/>
      <c r="J44" s="17"/>
      <c r="K44" s="26"/>
    </row>
    <row r="45" spans="1:11" ht="90.75" customHeight="1">
      <c r="A45" s="28" t="s">
        <v>211</v>
      </c>
      <c r="B45" s="29">
        <v>2351565</v>
      </c>
      <c r="C45" s="42" t="s">
        <v>57</v>
      </c>
      <c r="D45" s="39"/>
      <c r="E45" s="13"/>
      <c r="F45" s="13"/>
      <c r="G45" s="16"/>
      <c r="H45" s="18"/>
      <c r="I45" s="13"/>
      <c r="J45" s="17"/>
      <c r="K45" s="26"/>
    </row>
    <row r="46" spans="1:11" ht="66" customHeight="1">
      <c r="A46" s="28" t="s">
        <v>212</v>
      </c>
      <c r="B46" s="36">
        <v>1222713</v>
      </c>
      <c r="C46" s="42" t="s">
        <v>174</v>
      </c>
      <c r="D46" s="39"/>
      <c r="E46" s="13"/>
      <c r="F46" s="13"/>
      <c r="G46" s="16"/>
      <c r="H46" s="18"/>
      <c r="I46" s="13"/>
      <c r="J46" s="17"/>
      <c r="K46" s="26"/>
    </row>
    <row r="47" spans="1:11" ht="57.75" customHeight="1">
      <c r="A47" s="28" t="s">
        <v>213</v>
      </c>
      <c r="B47" s="29">
        <v>4253811</v>
      </c>
      <c r="C47" s="42" t="s">
        <v>57</v>
      </c>
      <c r="D47" s="39"/>
      <c r="E47" s="13"/>
      <c r="F47" s="13"/>
      <c r="G47" s="16"/>
      <c r="H47" s="18"/>
      <c r="I47" s="13"/>
      <c r="J47" s="17"/>
      <c r="K47" s="26"/>
    </row>
    <row r="48" spans="1:11" ht="57">
      <c r="A48" s="43" t="s">
        <v>214</v>
      </c>
      <c r="B48" s="44">
        <v>765559</v>
      </c>
      <c r="C48" s="42" t="s">
        <v>57</v>
      </c>
      <c r="D48" s="39"/>
      <c r="E48" s="13"/>
      <c r="F48" s="13"/>
      <c r="G48" s="16"/>
      <c r="H48" s="18"/>
      <c r="I48" s="13"/>
      <c r="J48" s="17"/>
      <c r="K48" s="26"/>
    </row>
    <row r="49" spans="1:11" ht="60">
      <c r="A49" s="28" t="s">
        <v>215</v>
      </c>
      <c r="B49" s="29">
        <v>836610</v>
      </c>
      <c r="C49" s="42" t="s">
        <v>57</v>
      </c>
      <c r="D49" s="39"/>
      <c r="E49" s="13"/>
      <c r="F49" s="13"/>
      <c r="G49" s="16"/>
      <c r="H49" s="18"/>
      <c r="I49" s="13"/>
      <c r="J49" s="17"/>
      <c r="K49" s="26"/>
    </row>
    <row r="50" spans="1:11" ht="60">
      <c r="A50" s="28" t="s">
        <v>194</v>
      </c>
      <c r="B50" s="29">
        <v>3510000</v>
      </c>
      <c r="C50" s="42" t="s">
        <v>111</v>
      </c>
      <c r="D50" s="39"/>
      <c r="E50" s="13"/>
      <c r="F50" s="13"/>
      <c r="G50" s="16"/>
      <c r="H50" s="18"/>
      <c r="I50" s="13"/>
      <c r="J50" s="17"/>
      <c r="K50" s="26"/>
    </row>
    <row r="51" spans="1:11" ht="45">
      <c r="A51" s="28" t="s">
        <v>217</v>
      </c>
      <c r="B51" s="29">
        <v>195000</v>
      </c>
      <c r="C51" s="42" t="s">
        <v>293</v>
      </c>
      <c r="D51" s="39">
        <v>193067.8</v>
      </c>
      <c r="E51" s="13"/>
      <c r="F51" s="13"/>
      <c r="G51" s="23">
        <v>1</v>
      </c>
      <c r="H51" s="25">
        <v>193067.8</v>
      </c>
      <c r="I51" s="13"/>
      <c r="J51" s="17"/>
      <c r="K51" s="26"/>
    </row>
    <row r="52" spans="1:11" ht="30">
      <c r="A52" s="28" t="s">
        <v>218</v>
      </c>
      <c r="B52" s="29">
        <v>342000</v>
      </c>
      <c r="C52" s="42" t="s">
        <v>98</v>
      </c>
      <c r="D52" s="39">
        <v>339779.1</v>
      </c>
      <c r="E52" s="13"/>
      <c r="F52" s="13"/>
      <c r="G52" s="23">
        <v>1</v>
      </c>
      <c r="H52" s="25">
        <v>339779.1</v>
      </c>
      <c r="I52" s="13"/>
      <c r="J52" s="17"/>
      <c r="K52" s="26"/>
    </row>
    <row r="53" spans="1:11" ht="30">
      <c r="A53" s="28" t="s">
        <v>219</v>
      </c>
      <c r="B53" s="29">
        <v>310000</v>
      </c>
      <c r="C53" s="42" t="s">
        <v>294</v>
      </c>
      <c r="D53" s="39">
        <v>306868.92</v>
      </c>
      <c r="E53" s="13"/>
      <c r="F53" s="13"/>
      <c r="G53" s="23">
        <v>1</v>
      </c>
      <c r="H53" s="25">
        <v>306868.92</v>
      </c>
      <c r="I53" s="13"/>
      <c r="J53" s="17"/>
      <c r="K53" s="26"/>
    </row>
    <row r="54" spans="1:11" ht="60">
      <c r="A54" s="28" t="s">
        <v>220</v>
      </c>
      <c r="B54" s="29">
        <v>98033</v>
      </c>
      <c r="C54" s="42" t="s">
        <v>285</v>
      </c>
      <c r="D54" s="39"/>
      <c r="E54" s="13"/>
      <c r="F54" s="13"/>
      <c r="G54" s="23"/>
      <c r="H54" s="25"/>
      <c r="I54" s="13"/>
      <c r="J54" s="17"/>
      <c r="K54" s="26"/>
    </row>
    <row r="55" spans="1:11" ht="45">
      <c r="A55" s="28" t="s">
        <v>221</v>
      </c>
      <c r="B55" s="29">
        <v>1050000</v>
      </c>
      <c r="C55" s="42" t="s">
        <v>111</v>
      </c>
      <c r="D55" s="39"/>
      <c r="E55" s="13"/>
      <c r="F55" s="13"/>
      <c r="G55" s="23"/>
      <c r="H55" s="25"/>
      <c r="I55" s="13"/>
      <c r="J55" s="17"/>
      <c r="K55" s="26"/>
    </row>
    <row r="56" spans="1:11" ht="45">
      <c r="A56" s="28" t="s">
        <v>222</v>
      </c>
      <c r="B56" s="29">
        <v>2062567</v>
      </c>
      <c r="C56" s="42" t="s">
        <v>57</v>
      </c>
      <c r="D56" s="39"/>
      <c r="E56" s="13"/>
      <c r="F56" s="13"/>
      <c r="G56" s="23"/>
      <c r="H56" s="25"/>
      <c r="I56" s="13"/>
      <c r="J56" s="17"/>
      <c r="K56" s="26"/>
    </row>
    <row r="57" spans="1:11" ht="45">
      <c r="A57" s="28" t="s">
        <v>222</v>
      </c>
      <c r="B57" s="29">
        <v>4363356</v>
      </c>
      <c r="C57" s="42" t="s">
        <v>57</v>
      </c>
      <c r="D57" s="39"/>
      <c r="E57" s="13"/>
      <c r="F57" s="13"/>
      <c r="G57" s="23"/>
      <c r="H57" s="25"/>
      <c r="I57" s="13"/>
      <c r="J57" s="17"/>
      <c r="K57" s="26"/>
    </row>
    <row r="58" spans="1:11" ht="60">
      <c r="A58" s="28" t="s">
        <v>223</v>
      </c>
      <c r="B58" s="29">
        <v>59376</v>
      </c>
      <c r="C58" s="42" t="s">
        <v>295</v>
      </c>
      <c r="D58" s="39"/>
      <c r="E58" s="13"/>
      <c r="F58" s="13"/>
      <c r="G58" s="23"/>
      <c r="H58" s="25"/>
      <c r="I58" s="13"/>
      <c r="J58" s="17"/>
      <c r="K58" s="26"/>
    </row>
    <row r="59" spans="1:11" ht="30">
      <c r="A59" s="28" t="s">
        <v>225</v>
      </c>
      <c r="B59" s="29">
        <v>494000</v>
      </c>
      <c r="C59" s="35" t="s">
        <v>285</v>
      </c>
      <c r="D59" s="29">
        <v>491703.02</v>
      </c>
      <c r="E59" s="13"/>
      <c r="F59" s="13"/>
      <c r="G59" s="16">
        <v>1</v>
      </c>
      <c r="H59" s="18">
        <v>491703.02</v>
      </c>
      <c r="I59" s="13"/>
      <c r="J59" s="17"/>
      <c r="K59" s="26"/>
    </row>
    <row r="60" spans="1:11" ht="30">
      <c r="A60" s="28" t="s">
        <v>226</v>
      </c>
      <c r="B60" s="29">
        <v>303000</v>
      </c>
      <c r="C60" s="35" t="s">
        <v>296</v>
      </c>
      <c r="D60" s="29"/>
      <c r="E60" s="13"/>
      <c r="F60" s="13"/>
      <c r="G60" s="16"/>
      <c r="H60" s="18"/>
      <c r="I60" s="13"/>
      <c r="J60" s="17"/>
      <c r="K60" s="26"/>
    </row>
    <row r="61" spans="1:11" ht="69" customHeight="1">
      <c r="A61" s="28" t="s">
        <v>227</v>
      </c>
      <c r="B61" s="29">
        <v>224000</v>
      </c>
      <c r="C61" s="35" t="s">
        <v>297</v>
      </c>
      <c r="D61" s="39">
        <v>221993.4</v>
      </c>
      <c r="E61" s="13"/>
      <c r="F61" s="13"/>
      <c r="G61" s="16">
        <v>1</v>
      </c>
      <c r="H61" s="18">
        <v>221993.4</v>
      </c>
      <c r="I61" s="13"/>
      <c r="J61" s="17"/>
      <c r="K61" s="26"/>
    </row>
    <row r="62" spans="1:11" ht="45">
      <c r="A62" s="28" t="s">
        <v>228</v>
      </c>
      <c r="B62" s="29">
        <v>2933500</v>
      </c>
      <c r="C62" s="42" t="s">
        <v>111</v>
      </c>
      <c r="D62" s="39">
        <v>2925785</v>
      </c>
      <c r="E62" s="13"/>
      <c r="F62" s="13"/>
      <c r="G62" s="23">
        <v>1</v>
      </c>
      <c r="H62" s="25">
        <v>2925785</v>
      </c>
      <c r="I62" s="13"/>
      <c r="J62" s="17"/>
      <c r="K62" s="26"/>
    </row>
    <row r="63" spans="1:11">
      <c r="A63" s="49"/>
      <c r="B63" s="52"/>
      <c r="C63" s="42"/>
      <c r="D63" s="39"/>
      <c r="E63" s="13"/>
      <c r="F63" s="13"/>
      <c r="G63" s="23"/>
      <c r="H63" s="25"/>
      <c r="I63" s="13"/>
      <c r="J63" s="17"/>
      <c r="K63" s="26"/>
    </row>
    <row r="64" spans="1:11">
      <c r="A64" s="15" t="s">
        <v>14</v>
      </c>
      <c r="B64" s="14"/>
      <c r="C64" s="42"/>
      <c r="D64" s="18"/>
      <c r="E64" s="13"/>
      <c r="F64" s="13"/>
      <c r="G64" s="23"/>
      <c r="H64" s="25"/>
      <c r="I64" s="13"/>
      <c r="J64" s="17"/>
      <c r="K64" s="26"/>
    </row>
    <row r="65" spans="1:11">
      <c r="A65" s="28"/>
      <c r="B65" s="29"/>
      <c r="C65" s="12"/>
      <c r="D65" s="29"/>
      <c r="E65" s="13"/>
      <c r="F65" s="13"/>
      <c r="G65" s="16"/>
      <c r="H65" s="19"/>
      <c r="I65" s="13"/>
      <c r="J65" s="17"/>
      <c r="K65" s="26"/>
    </row>
    <row r="66" spans="1:11" ht="45">
      <c r="A66" s="28" t="s">
        <v>38</v>
      </c>
      <c r="B66" s="32">
        <v>2250000</v>
      </c>
      <c r="C66" s="12" t="s">
        <v>111</v>
      </c>
      <c r="D66" s="29"/>
      <c r="E66" s="13"/>
      <c r="F66" s="13"/>
      <c r="G66" s="16"/>
      <c r="H66" s="32">
        <v>2250000</v>
      </c>
      <c r="I66" s="13"/>
      <c r="J66" s="17"/>
      <c r="K66" s="26"/>
    </row>
    <row r="67" spans="1:11" ht="46.5" customHeight="1">
      <c r="A67" s="50" t="s">
        <v>16</v>
      </c>
      <c r="B67" s="40">
        <v>107869345.12</v>
      </c>
      <c r="C67" s="42" t="s">
        <v>111</v>
      </c>
      <c r="D67" s="40">
        <v>107869345.12</v>
      </c>
      <c r="E67" s="13"/>
      <c r="F67" s="13"/>
      <c r="G67" s="16"/>
      <c r="H67" s="40">
        <v>107869345.12</v>
      </c>
      <c r="I67" s="13"/>
      <c r="J67" s="17"/>
      <c r="K67" s="26"/>
    </row>
    <row r="68" spans="1:11" ht="90">
      <c r="A68" s="28" t="s">
        <v>216</v>
      </c>
      <c r="B68" s="52">
        <v>137787</v>
      </c>
      <c r="C68" s="58" t="s">
        <v>289</v>
      </c>
      <c r="D68" s="32">
        <v>137787</v>
      </c>
      <c r="E68" s="13"/>
      <c r="F68" s="13"/>
      <c r="G68" s="16"/>
      <c r="H68" s="18"/>
      <c r="I68" s="13"/>
      <c r="J68" s="17"/>
      <c r="K68" s="26"/>
    </row>
    <row r="69" spans="1:11" ht="90">
      <c r="A69" s="28" t="s">
        <v>259</v>
      </c>
      <c r="B69" s="29">
        <v>23100</v>
      </c>
      <c r="C69" s="42" t="s">
        <v>98</v>
      </c>
      <c r="D69" s="39">
        <v>23061.5</v>
      </c>
      <c r="E69" s="13"/>
      <c r="F69" s="13"/>
      <c r="G69" s="23"/>
      <c r="H69" s="25">
        <v>23061.5</v>
      </c>
      <c r="I69" s="13"/>
      <c r="J69" s="17"/>
      <c r="K69" s="26"/>
    </row>
    <row r="70" spans="1:11" ht="45">
      <c r="A70" s="28" t="s">
        <v>260</v>
      </c>
      <c r="B70" s="29">
        <v>1664100</v>
      </c>
      <c r="C70" s="42" t="s">
        <v>298</v>
      </c>
      <c r="D70" s="39"/>
      <c r="E70" s="13"/>
      <c r="F70" s="13"/>
      <c r="G70" s="23"/>
      <c r="H70" s="25"/>
      <c r="I70" s="13"/>
      <c r="J70" s="17"/>
      <c r="K70" s="26"/>
    </row>
    <row r="71" spans="1:11" ht="45">
      <c r="A71" s="28" t="s">
        <v>261</v>
      </c>
      <c r="B71" s="29">
        <v>1578200</v>
      </c>
      <c r="C71" s="42" t="s">
        <v>282</v>
      </c>
      <c r="D71" s="39">
        <v>1574010</v>
      </c>
      <c r="E71" s="13"/>
      <c r="F71" s="13"/>
      <c r="G71" s="23">
        <v>1</v>
      </c>
      <c r="H71" s="25">
        <v>1574010</v>
      </c>
      <c r="I71" s="13"/>
      <c r="J71" s="17"/>
      <c r="K71" s="26"/>
    </row>
    <row r="72" spans="1:11" ht="45">
      <c r="A72" s="28" t="s">
        <v>262</v>
      </c>
      <c r="B72" s="29">
        <v>3308800</v>
      </c>
      <c r="C72" s="42" t="s">
        <v>299</v>
      </c>
      <c r="D72" s="39">
        <v>3300030</v>
      </c>
      <c r="E72" s="13"/>
      <c r="F72" s="13"/>
      <c r="G72" s="23">
        <v>1</v>
      </c>
      <c r="H72" s="25">
        <v>3300030</v>
      </c>
      <c r="I72" s="13"/>
      <c r="J72" s="17"/>
      <c r="K72" s="26"/>
    </row>
    <row r="73" spans="1:11" ht="60">
      <c r="A73" s="28" t="s">
        <v>263</v>
      </c>
      <c r="B73" s="29">
        <v>1712288.64</v>
      </c>
      <c r="C73" s="42"/>
      <c r="D73" s="39"/>
      <c r="E73" s="13"/>
      <c r="F73" s="13"/>
      <c r="G73" s="23"/>
      <c r="H73" s="25"/>
      <c r="I73" s="13"/>
      <c r="J73" s="17"/>
      <c r="K73" s="26"/>
    </row>
    <row r="74" spans="1:11" ht="30">
      <c r="A74" s="28" t="s">
        <v>264</v>
      </c>
      <c r="B74" s="29">
        <v>221300</v>
      </c>
      <c r="C74" s="42"/>
      <c r="D74" s="39"/>
      <c r="E74" s="13"/>
      <c r="F74" s="13"/>
      <c r="G74" s="23"/>
      <c r="H74" s="25"/>
      <c r="I74" s="13"/>
      <c r="J74" s="17"/>
      <c r="K74" s="26"/>
    </row>
    <row r="75" spans="1:11" ht="60">
      <c r="A75" s="28" t="s">
        <v>265</v>
      </c>
      <c r="B75" s="29">
        <v>1973400</v>
      </c>
      <c r="C75" s="42"/>
      <c r="D75" s="39"/>
      <c r="E75" s="13"/>
      <c r="F75" s="13"/>
      <c r="G75" s="23"/>
      <c r="H75" s="25"/>
      <c r="I75" s="13"/>
      <c r="J75" s="17"/>
      <c r="K75" s="26"/>
    </row>
    <row r="76" spans="1:11" ht="75">
      <c r="A76" s="28" t="s">
        <v>266</v>
      </c>
      <c r="B76" s="29">
        <v>267297</v>
      </c>
      <c r="C76" s="42"/>
      <c r="D76" s="39">
        <v>265764.98</v>
      </c>
      <c r="E76" s="13"/>
      <c r="F76" s="13"/>
      <c r="G76" s="23">
        <v>1</v>
      </c>
      <c r="H76" s="25">
        <v>265764.98</v>
      </c>
      <c r="I76" s="13"/>
      <c r="J76" s="17"/>
      <c r="K76" s="26"/>
    </row>
    <row r="77" spans="1:11" ht="30">
      <c r="A77" s="28" t="s">
        <v>267</v>
      </c>
      <c r="B77" s="29">
        <v>10895660</v>
      </c>
      <c r="C77" s="42"/>
      <c r="D77" s="39"/>
      <c r="E77" s="13"/>
      <c r="F77" s="13"/>
      <c r="G77" s="23"/>
      <c r="H77" s="25"/>
      <c r="I77" s="13"/>
      <c r="J77" s="17"/>
      <c r="K77" s="26"/>
    </row>
    <row r="78" spans="1:11" ht="45">
      <c r="A78" s="28" t="s">
        <v>268</v>
      </c>
      <c r="B78" s="29">
        <v>1948000</v>
      </c>
      <c r="C78" s="42"/>
      <c r="D78" s="39"/>
      <c r="E78" s="13"/>
      <c r="F78" s="13"/>
      <c r="G78" s="23"/>
      <c r="H78" s="25"/>
      <c r="I78" s="13"/>
      <c r="J78" s="17"/>
      <c r="K78" s="26"/>
    </row>
    <row r="79" spans="1:11" ht="45">
      <c r="A79" s="28" t="s">
        <v>269</v>
      </c>
      <c r="B79" s="29">
        <v>2222200</v>
      </c>
      <c r="C79" s="42"/>
      <c r="D79" s="39"/>
      <c r="E79" s="13"/>
      <c r="F79" s="13"/>
      <c r="G79" s="23"/>
      <c r="H79" s="25"/>
      <c r="I79" s="13"/>
      <c r="J79" s="17"/>
      <c r="K79" s="26"/>
    </row>
    <row r="80" spans="1:11" ht="45">
      <c r="A80" s="28" t="s">
        <v>270</v>
      </c>
      <c r="B80" s="29">
        <v>7618300</v>
      </c>
      <c r="C80" s="42"/>
      <c r="D80" s="39"/>
      <c r="E80" s="13"/>
      <c r="F80" s="13"/>
      <c r="G80" s="23"/>
      <c r="H80" s="25"/>
      <c r="I80" s="13"/>
      <c r="J80" s="17"/>
      <c r="K80" s="26"/>
    </row>
    <row r="81" spans="1:11" ht="30">
      <c r="A81" s="28" t="s">
        <v>271</v>
      </c>
      <c r="B81" s="29">
        <v>1640351</v>
      </c>
      <c r="C81" s="42"/>
      <c r="D81" s="39"/>
      <c r="E81" s="13"/>
      <c r="F81" s="13"/>
      <c r="G81" s="23"/>
      <c r="H81" s="25"/>
      <c r="I81" s="13"/>
      <c r="J81" s="17"/>
      <c r="K81" s="26"/>
    </row>
    <row r="82" spans="1:11" ht="30">
      <c r="A82" s="28" t="s">
        <v>272</v>
      </c>
      <c r="B82" s="29">
        <v>3038000</v>
      </c>
      <c r="C82" s="42"/>
      <c r="D82" s="39"/>
      <c r="E82" s="13"/>
      <c r="F82" s="13"/>
      <c r="G82" s="23"/>
      <c r="H82" s="25"/>
      <c r="I82" s="13"/>
      <c r="J82" s="17"/>
      <c r="K82" s="26"/>
    </row>
    <row r="83" spans="1:11" ht="45">
      <c r="A83" s="28" t="s">
        <v>248</v>
      </c>
      <c r="B83" s="29">
        <v>3766246</v>
      </c>
      <c r="C83" s="42"/>
      <c r="D83" s="39">
        <v>3760876.61</v>
      </c>
      <c r="E83" s="13"/>
      <c r="F83" s="13"/>
      <c r="G83" s="23">
        <v>1</v>
      </c>
      <c r="H83" s="25">
        <v>3760876.61</v>
      </c>
      <c r="I83" s="13"/>
      <c r="J83" s="17"/>
      <c r="K83" s="26"/>
    </row>
    <row r="84" spans="1:11" ht="30">
      <c r="A84" s="28" t="s">
        <v>249</v>
      </c>
      <c r="B84" s="29">
        <v>3079400</v>
      </c>
      <c r="C84" s="42"/>
      <c r="D84" s="39">
        <v>3071230</v>
      </c>
      <c r="E84" s="13"/>
      <c r="F84" s="13"/>
      <c r="G84" s="23">
        <v>1</v>
      </c>
      <c r="H84" s="25">
        <v>3071230</v>
      </c>
      <c r="I84" s="13"/>
      <c r="J84" s="17"/>
      <c r="K84" s="26"/>
    </row>
    <row r="85" spans="1:11" ht="45">
      <c r="A85" s="28" t="s">
        <v>250</v>
      </c>
      <c r="B85" s="29">
        <v>2014000</v>
      </c>
      <c r="C85" s="42"/>
      <c r="D85" s="39">
        <v>2008650</v>
      </c>
      <c r="E85" s="13"/>
      <c r="F85" s="13"/>
      <c r="G85" s="23">
        <v>1</v>
      </c>
      <c r="H85" s="25">
        <v>2008650</v>
      </c>
      <c r="I85" s="13"/>
      <c r="J85" s="17"/>
      <c r="K85" s="26"/>
    </row>
    <row r="86" spans="1:11" ht="30">
      <c r="A86" s="28" t="s">
        <v>251</v>
      </c>
      <c r="B86" s="29">
        <v>3425300</v>
      </c>
      <c r="C86" s="42"/>
      <c r="D86" s="39">
        <v>3418180.98</v>
      </c>
      <c r="E86" s="13"/>
      <c r="F86" s="13"/>
      <c r="G86" s="23"/>
      <c r="H86" s="25">
        <v>2563635.7400000002</v>
      </c>
      <c r="I86" s="13"/>
      <c r="J86" s="17"/>
      <c r="K86" s="26"/>
    </row>
    <row r="87" spans="1:11" ht="30">
      <c r="A87" s="28" t="s">
        <v>252</v>
      </c>
      <c r="B87" s="29">
        <v>896451</v>
      </c>
      <c r="C87" s="42"/>
      <c r="D87" s="39">
        <v>893166.23</v>
      </c>
      <c r="E87" s="13"/>
      <c r="F87" s="13"/>
      <c r="G87" s="23"/>
      <c r="H87" s="25">
        <v>893166.23</v>
      </c>
      <c r="I87" s="13"/>
      <c r="J87" s="17"/>
      <c r="K87" s="26"/>
    </row>
    <row r="88" spans="1:11" ht="30">
      <c r="A88" s="28" t="s">
        <v>41</v>
      </c>
      <c r="B88" s="29">
        <v>2668917</v>
      </c>
      <c r="C88" s="42"/>
      <c r="D88" s="39">
        <v>2663145.04</v>
      </c>
      <c r="E88" s="13"/>
      <c r="F88" s="13"/>
      <c r="G88" s="23">
        <v>0.8</v>
      </c>
      <c r="H88" s="25">
        <v>2130516.0299999998</v>
      </c>
      <c r="I88" s="13"/>
      <c r="J88" s="17"/>
      <c r="K88" s="26"/>
    </row>
    <row r="89" spans="1:11" ht="40.5" customHeight="1">
      <c r="A89" s="28"/>
      <c r="B89" s="29"/>
      <c r="C89" s="35"/>
      <c r="D89" s="39"/>
      <c r="E89" s="13"/>
      <c r="F89" s="13"/>
      <c r="G89" s="16"/>
      <c r="H89" s="18"/>
      <c r="I89" s="13"/>
      <c r="J89" s="17"/>
      <c r="K89" s="26"/>
    </row>
    <row r="90" spans="1:11" ht="31.5" customHeight="1">
      <c r="A90" s="31" t="s">
        <v>180</v>
      </c>
      <c r="B90" s="32">
        <v>1957928</v>
      </c>
      <c r="C90" s="42"/>
      <c r="D90" s="39"/>
      <c r="E90" s="13"/>
      <c r="F90" s="13"/>
      <c r="G90" s="16"/>
      <c r="H90" s="18"/>
      <c r="I90" s="13"/>
      <c r="J90" s="17"/>
      <c r="K90" s="26"/>
    </row>
    <row r="91" spans="1:11" ht="48" customHeight="1">
      <c r="A91" s="31" t="s">
        <v>184</v>
      </c>
      <c r="B91" s="32">
        <v>1220641</v>
      </c>
      <c r="C91" s="42"/>
      <c r="D91" s="39"/>
      <c r="E91" s="13"/>
      <c r="F91" s="13"/>
      <c r="G91" s="16"/>
      <c r="H91" s="18"/>
      <c r="I91" s="13"/>
      <c r="J91" s="17"/>
      <c r="K91" s="26"/>
    </row>
    <row r="92" spans="1:11" ht="45">
      <c r="A92" s="28" t="s">
        <v>185</v>
      </c>
      <c r="B92" s="29">
        <v>3021715</v>
      </c>
      <c r="C92" s="6"/>
      <c r="D92" s="10"/>
      <c r="E92" s="7"/>
      <c r="F92" s="7"/>
      <c r="G92" s="8"/>
      <c r="H92" s="7"/>
      <c r="I92" s="7"/>
      <c r="J92" s="9"/>
    </row>
    <row r="93" spans="1:11" ht="51" customHeight="1">
      <c r="A93" s="28" t="s">
        <v>186</v>
      </c>
      <c r="B93" s="14">
        <v>999660</v>
      </c>
      <c r="C93" s="12"/>
      <c r="D93" s="29">
        <v>997227.65</v>
      </c>
      <c r="E93" s="13"/>
      <c r="F93" s="13"/>
      <c r="G93" s="30">
        <v>1</v>
      </c>
      <c r="H93" s="19">
        <v>997227.65</v>
      </c>
      <c r="I93" s="13"/>
      <c r="J93" s="20"/>
    </row>
    <row r="94" spans="1:11" ht="67.5" customHeight="1">
      <c r="A94" s="31" t="s">
        <v>188</v>
      </c>
      <c r="B94" s="14">
        <v>5262139</v>
      </c>
      <c r="C94" s="12"/>
      <c r="D94" s="32"/>
      <c r="E94" s="13"/>
      <c r="F94" s="13"/>
      <c r="G94" s="16"/>
      <c r="H94" s="19"/>
      <c r="I94" s="13"/>
      <c r="J94" s="17"/>
    </row>
    <row r="95" spans="1:11" ht="66" customHeight="1">
      <c r="A95" s="28" t="s">
        <v>209</v>
      </c>
      <c r="B95" s="51">
        <v>303800</v>
      </c>
      <c r="C95" s="42"/>
      <c r="D95" s="39"/>
      <c r="E95" s="13"/>
      <c r="F95" s="13"/>
      <c r="G95" s="16"/>
      <c r="H95" s="18"/>
      <c r="I95" s="13"/>
      <c r="J95" s="17"/>
      <c r="K95" s="26"/>
    </row>
    <row r="96" spans="1:11" ht="30">
      <c r="A96" s="28" t="s">
        <v>229</v>
      </c>
      <c r="B96" s="29">
        <v>5477600</v>
      </c>
      <c r="C96" s="42"/>
      <c r="D96" s="39">
        <v>5463075</v>
      </c>
      <c r="E96" s="13"/>
      <c r="F96" s="13"/>
      <c r="G96" s="23">
        <v>1</v>
      </c>
      <c r="H96" s="25">
        <v>5463075</v>
      </c>
      <c r="I96" s="13"/>
      <c r="J96" s="17"/>
      <c r="K96" s="26"/>
    </row>
    <row r="97" spans="1:11" ht="45">
      <c r="A97" s="28" t="s">
        <v>230</v>
      </c>
      <c r="B97" s="29">
        <v>1453000</v>
      </c>
      <c r="C97" s="42"/>
      <c r="D97" s="39">
        <v>1449180</v>
      </c>
      <c r="E97" s="13"/>
      <c r="F97" s="13"/>
      <c r="G97" s="23">
        <v>1</v>
      </c>
      <c r="H97" s="25">
        <v>1449180</v>
      </c>
      <c r="I97" s="13"/>
      <c r="J97" s="17"/>
      <c r="K97" s="26"/>
    </row>
    <row r="98" spans="1:11" ht="45">
      <c r="A98" s="28" t="s">
        <v>231</v>
      </c>
      <c r="B98" s="29">
        <v>439738.78</v>
      </c>
      <c r="C98" s="42"/>
      <c r="D98" s="39">
        <v>439738.78</v>
      </c>
      <c r="E98" s="13"/>
      <c r="F98" s="13"/>
      <c r="G98" s="23">
        <v>1</v>
      </c>
      <c r="H98" s="25">
        <v>439738.78</v>
      </c>
      <c r="I98" s="13"/>
      <c r="J98" s="17"/>
      <c r="K98" s="26"/>
    </row>
    <row r="99" spans="1:11" ht="45">
      <c r="A99" s="28" t="s">
        <v>232</v>
      </c>
      <c r="B99" s="29">
        <v>1319700</v>
      </c>
      <c r="C99" s="42"/>
      <c r="D99" s="39">
        <v>1316215</v>
      </c>
      <c r="E99" s="13"/>
      <c r="F99" s="13"/>
      <c r="G99" s="23">
        <v>1</v>
      </c>
      <c r="H99" s="25">
        <v>1316215</v>
      </c>
      <c r="I99" s="13"/>
      <c r="J99" s="17"/>
      <c r="K99" s="26"/>
    </row>
    <row r="100" spans="1:11" ht="30">
      <c r="A100" s="28" t="s">
        <v>233</v>
      </c>
      <c r="B100" s="29">
        <v>1998000</v>
      </c>
      <c r="C100" s="42"/>
      <c r="D100" s="39">
        <v>1992770.34</v>
      </c>
      <c r="E100" s="13"/>
      <c r="F100" s="13"/>
      <c r="G100" s="23">
        <v>0.85</v>
      </c>
      <c r="H100" s="25">
        <v>1693854.79</v>
      </c>
      <c r="I100" s="13"/>
      <c r="J100" s="17"/>
      <c r="K100" s="26"/>
    </row>
    <row r="101" spans="1:11" ht="30">
      <c r="A101" s="28" t="s">
        <v>234</v>
      </c>
      <c r="B101" s="29">
        <v>2192575</v>
      </c>
      <c r="C101" s="42"/>
      <c r="D101" s="39">
        <v>1313077.5</v>
      </c>
      <c r="E101" s="13"/>
      <c r="F101" s="13"/>
      <c r="G101" s="23">
        <v>1</v>
      </c>
      <c r="H101" s="25">
        <v>1313077.5</v>
      </c>
      <c r="I101" s="13"/>
      <c r="J101" s="17"/>
      <c r="K101" s="26"/>
    </row>
    <row r="102" spans="1:11" ht="30">
      <c r="A102" s="28" t="s">
        <v>235</v>
      </c>
      <c r="B102" s="29">
        <v>2897840</v>
      </c>
      <c r="C102" s="42"/>
      <c r="D102" s="39">
        <v>2892949.27</v>
      </c>
      <c r="E102" s="13"/>
      <c r="F102" s="13"/>
      <c r="G102" s="23">
        <v>1</v>
      </c>
      <c r="H102" s="25">
        <v>2892949.27</v>
      </c>
      <c r="I102" s="13"/>
      <c r="J102" s="17"/>
      <c r="K102" s="26"/>
    </row>
    <row r="103" spans="1:11" ht="30">
      <c r="A103" s="28" t="s">
        <v>236</v>
      </c>
      <c r="B103" s="29">
        <v>2602800</v>
      </c>
      <c r="C103" s="42"/>
      <c r="D103" s="39">
        <v>2597060.63</v>
      </c>
      <c r="E103" s="13"/>
      <c r="F103" s="13"/>
      <c r="G103" s="23">
        <v>1</v>
      </c>
      <c r="H103" s="25">
        <v>2597060.63</v>
      </c>
      <c r="I103" s="13"/>
      <c r="J103" s="17"/>
      <c r="K103" s="26"/>
    </row>
    <row r="104" spans="1:11" ht="30">
      <c r="A104" s="28" t="s">
        <v>40</v>
      </c>
      <c r="B104" s="29">
        <v>689019</v>
      </c>
      <c r="C104" s="42"/>
      <c r="D104" s="39">
        <v>685708.41</v>
      </c>
      <c r="E104" s="13"/>
      <c r="F104" s="13"/>
      <c r="G104" s="23">
        <v>1</v>
      </c>
      <c r="H104" s="25">
        <v>685708.41</v>
      </c>
      <c r="I104" s="13"/>
      <c r="J104" s="17"/>
      <c r="K104" s="26"/>
    </row>
    <row r="105" spans="1:11" ht="30">
      <c r="A105" s="28" t="s">
        <v>237</v>
      </c>
      <c r="B105" s="29">
        <v>1926000</v>
      </c>
      <c r="C105" s="42"/>
      <c r="D105" s="39">
        <v>1920890</v>
      </c>
      <c r="E105" s="13"/>
      <c r="F105" s="13"/>
      <c r="G105" s="23">
        <v>1</v>
      </c>
      <c r="H105" s="25">
        <v>1920890</v>
      </c>
      <c r="I105" s="13"/>
      <c r="J105" s="17"/>
      <c r="K105" s="26"/>
    </row>
    <row r="106" spans="1:11" ht="30">
      <c r="A106" s="28" t="s">
        <v>238</v>
      </c>
      <c r="B106" s="29">
        <v>2073074</v>
      </c>
      <c r="C106" s="42"/>
      <c r="D106" s="39">
        <v>2068038.19</v>
      </c>
      <c r="E106" s="13"/>
      <c r="F106" s="13"/>
      <c r="G106" s="23">
        <v>1</v>
      </c>
      <c r="H106" s="25">
        <v>2068038.19</v>
      </c>
      <c r="I106" s="13"/>
      <c r="J106" s="17"/>
      <c r="K106" s="26"/>
    </row>
    <row r="107" spans="1:11" ht="45">
      <c r="A107" s="28" t="s">
        <v>239</v>
      </c>
      <c r="B107" s="29">
        <v>1904000</v>
      </c>
      <c r="C107" s="42"/>
      <c r="D107" s="39">
        <v>1898950</v>
      </c>
      <c r="E107" s="13"/>
      <c r="F107" s="13"/>
      <c r="G107" s="23">
        <v>1</v>
      </c>
      <c r="H107" s="25">
        <v>1898950</v>
      </c>
      <c r="I107" s="13"/>
      <c r="J107" s="17"/>
      <c r="K107" s="26"/>
    </row>
    <row r="108" spans="1:11" ht="45">
      <c r="A108" s="28" t="s">
        <v>240</v>
      </c>
      <c r="B108" s="29">
        <v>2607200</v>
      </c>
      <c r="C108" s="42"/>
      <c r="D108" s="39">
        <v>2600275</v>
      </c>
      <c r="E108" s="13"/>
      <c r="F108" s="13"/>
      <c r="G108" s="23">
        <v>1</v>
      </c>
      <c r="H108" s="25">
        <v>2600275</v>
      </c>
      <c r="I108" s="13"/>
      <c r="J108" s="17"/>
      <c r="K108" s="26"/>
    </row>
    <row r="109" spans="1:11" ht="45">
      <c r="A109" s="28" t="s">
        <v>241</v>
      </c>
      <c r="B109" s="29">
        <v>4812365</v>
      </c>
      <c r="C109" s="42"/>
      <c r="D109" s="39">
        <v>4806167.84</v>
      </c>
      <c r="E109" s="13"/>
      <c r="F109" s="13"/>
      <c r="G109" s="23">
        <v>1</v>
      </c>
      <c r="H109" s="25">
        <v>2403083.92</v>
      </c>
      <c r="I109" s="13"/>
      <c r="J109" s="17"/>
      <c r="K109" s="26"/>
    </row>
    <row r="110" spans="1:11" ht="30">
      <c r="A110" s="28" t="s">
        <v>242</v>
      </c>
      <c r="B110" s="29">
        <v>4909300</v>
      </c>
      <c r="C110" s="42"/>
      <c r="D110" s="39">
        <v>4901369.54</v>
      </c>
      <c r="E110" s="13"/>
      <c r="F110" s="13"/>
      <c r="G110" s="23">
        <v>0.4</v>
      </c>
      <c r="H110" s="25">
        <v>1960547.82</v>
      </c>
      <c r="I110" s="13"/>
      <c r="J110" s="17"/>
      <c r="K110" s="26"/>
    </row>
    <row r="111" spans="1:11" ht="45">
      <c r="A111" s="28" t="s">
        <v>243</v>
      </c>
      <c r="B111" s="29">
        <v>2497200</v>
      </c>
      <c r="C111" s="42"/>
      <c r="D111" s="39">
        <v>2490575</v>
      </c>
      <c r="E111" s="13"/>
      <c r="F111" s="13"/>
      <c r="G111" s="23">
        <v>1</v>
      </c>
      <c r="H111" s="25">
        <v>2490575</v>
      </c>
      <c r="I111" s="13"/>
      <c r="J111" s="17"/>
      <c r="K111" s="26"/>
    </row>
    <row r="112" spans="1:11" ht="30">
      <c r="A112" s="28" t="s">
        <v>244</v>
      </c>
      <c r="B112" s="29">
        <v>1831700</v>
      </c>
      <c r="C112" s="42"/>
      <c r="D112" s="39">
        <v>1826890</v>
      </c>
      <c r="E112" s="13"/>
      <c r="F112" s="13"/>
      <c r="G112" s="23">
        <v>1</v>
      </c>
      <c r="H112" s="25">
        <v>1826890</v>
      </c>
      <c r="I112" s="13"/>
      <c r="J112" s="17"/>
      <c r="K112" s="26"/>
    </row>
    <row r="113" spans="1:11" ht="45">
      <c r="A113" s="28" t="s">
        <v>245</v>
      </c>
      <c r="B113" s="29">
        <v>2497200</v>
      </c>
      <c r="C113" s="42"/>
      <c r="D113" s="39">
        <v>2490575</v>
      </c>
      <c r="E113" s="13"/>
      <c r="F113" s="13"/>
      <c r="G113" s="23">
        <v>1</v>
      </c>
      <c r="H113" s="25">
        <v>2490575</v>
      </c>
      <c r="I113" s="13"/>
      <c r="J113" s="17"/>
      <c r="K113" s="26"/>
    </row>
    <row r="114" spans="1:11" ht="30">
      <c r="A114" s="28" t="s">
        <v>246</v>
      </c>
      <c r="B114" s="29">
        <v>218175</v>
      </c>
      <c r="C114" s="42"/>
      <c r="D114" s="39">
        <v>215081.49</v>
      </c>
      <c r="E114" s="13"/>
      <c r="F114" s="13"/>
      <c r="G114" s="23">
        <v>1</v>
      </c>
      <c r="H114" s="25">
        <v>215081.49</v>
      </c>
      <c r="I114" s="13"/>
      <c r="J114" s="17"/>
      <c r="K114" s="26"/>
    </row>
    <row r="115" spans="1:11" ht="45">
      <c r="A115" s="28" t="s">
        <v>247</v>
      </c>
      <c r="B115" s="29">
        <v>1319076</v>
      </c>
      <c r="C115" s="42"/>
      <c r="D115" s="39">
        <v>1314919.31</v>
      </c>
      <c r="E115" s="13"/>
      <c r="F115" s="13"/>
      <c r="G115" s="23">
        <v>0.75</v>
      </c>
      <c r="H115" s="25">
        <v>1203443.9700000002</v>
      </c>
      <c r="I115" s="13"/>
      <c r="J115" s="17"/>
      <c r="K115" s="26"/>
    </row>
    <row r="116" spans="1:11" ht="30">
      <c r="A116" s="28" t="s">
        <v>253</v>
      </c>
      <c r="B116" s="29">
        <v>2458718</v>
      </c>
      <c r="C116" s="42"/>
      <c r="D116" s="39">
        <v>2453081.15</v>
      </c>
      <c r="E116" s="13"/>
      <c r="F116" s="13"/>
      <c r="G116" s="23">
        <v>1</v>
      </c>
      <c r="H116" s="25">
        <v>2453081.15</v>
      </c>
      <c r="I116" s="13"/>
      <c r="J116" s="17"/>
      <c r="K116" s="26"/>
    </row>
    <row r="117" spans="1:11" ht="75">
      <c r="A117" s="28" t="s">
        <v>254</v>
      </c>
      <c r="B117" s="29">
        <v>990491</v>
      </c>
      <c r="C117" s="42"/>
      <c r="D117" s="39">
        <v>987164.72</v>
      </c>
      <c r="E117" s="13"/>
      <c r="F117" s="13"/>
      <c r="G117" s="23">
        <v>1</v>
      </c>
      <c r="H117" s="25">
        <v>987164.72</v>
      </c>
      <c r="I117" s="13"/>
      <c r="J117" s="17"/>
      <c r="K117" s="26"/>
    </row>
    <row r="118" spans="1:11" ht="30">
      <c r="A118" s="28" t="s">
        <v>255</v>
      </c>
      <c r="B118" s="29">
        <v>2014000</v>
      </c>
      <c r="C118" s="42"/>
      <c r="D118" s="39">
        <v>2008650</v>
      </c>
      <c r="E118" s="13"/>
      <c r="F118" s="13"/>
      <c r="G118" s="23">
        <v>1</v>
      </c>
      <c r="H118" s="25">
        <v>2008650</v>
      </c>
      <c r="I118" s="13"/>
      <c r="J118" s="17"/>
      <c r="K118" s="26"/>
    </row>
    <row r="119" spans="1:11" ht="30">
      <c r="A119" s="28" t="s">
        <v>256</v>
      </c>
      <c r="B119" s="29">
        <v>2693100</v>
      </c>
      <c r="C119" s="42"/>
      <c r="D119" s="39">
        <v>2685955</v>
      </c>
      <c r="E119" s="13"/>
      <c r="F119" s="13"/>
      <c r="G119" s="23">
        <v>1</v>
      </c>
      <c r="H119" s="25">
        <v>2685955</v>
      </c>
      <c r="I119" s="13"/>
      <c r="J119" s="17"/>
      <c r="K119" s="26"/>
    </row>
    <row r="120" spans="1:11" ht="60">
      <c r="A120" s="28" t="s">
        <v>257</v>
      </c>
      <c r="B120" s="29">
        <v>1098400</v>
      </c>
      <c r="C120" s="42"/>
      <c r="D120" s="39">
        <v>1095490</v>
      </c>
      <c r="E120" s="13"/>
      <c r="F120" s="13"/>
      <c r="G120" s="23">
        <v>1</v>
      </c>
      <c r="H120" s="25">
        <v>1095490</v>
      </c>
      <c r="I120" s="13"/>
      <c r="J120" s="17"/>
      <c r="K120" s="26"/>
    </row>
    <row r="121" spans="1:11" ht="45">
      <c r="A121" s="28" t="s">
        <v>258</v>
      </c>
      <c r="B121" s="29">
        <v>2532869</v>
      </c>
      <c r="C121" s="42"/>
      <c r="D121" s="39">
        <v>2527169.7799999998</v>
      </c>
      <c r="E121" s="13"/>
      <c r="F121" s="13"/>
      <c r="G121" s="23">
        <v>0.9</v>
      </c>
      <c r="H121" s="25">
        <v>2274452.7999999998</v>
      </c>
      <c r="I121" s="13"/>
      <c r="J121" s="17"/>
      <c r="K121" s="26"/>
    </row>
    <row r="122" spans="1:11" ht="45">
      <c r="A122" s="28" t="s">
        <v>273</v>
      </c>
      <c r="B122" s="29">
        <v>1526600</v>
      </c>
      <c r="C122" s="42"/>
      <c r="D122" s="39"/>
      <c r="E122" s="13"/>
      <c r="F122" s="13"/>
      <c r="G122" s="23"/>
      <c r="H122" s="25"/>
      <c r="I122" s="13"/>
      <c r="J122" s="17"/>
      <c r="K122" s="26"/>
    </row>
    <row r="123" spans="1:11" ht="45">
      <c r="A123" s="28" t="s">
        <v>274</v>
      </c>
      <c r="B123" s="29">
        <v>1023500</v>
      </c>
      <c r="C123" s="42"/>
      <c r="D123" s="39"/>
      <c r="E123" s="13"/>
      <c r="F123" s="13"/>
      <c r="G123" s="23"/>
      <c r="H123" s="25"/>
      <c r="I123" s="13"/>
      <c r="J123" s="17"/>
      <c r="K123" s="26"/>
    </row>
    <row r="124" spans="1:11" ht="30">
      <c r="A124" s="28" t="s">
        <v>275</v>
      </c>
      <c r="B124" s="29">
        <v>1409000</v>
      </c>
      <c r="C124" s="42"/>
      <c r="D124" s="39"/>
      <c r="E124" s="13"/>
      <c r="F124" s="13"/>
      <c r="G124" s="23"/>
      <c r="H124" s="25"/>
      <c r="I124" s="13"/>
      <c r="J124" s="17"/>
      <c r="K124" s="26"/>
    </row>
    <row r="125" spans="1:11" ht="60">
      <c r="A125" s="28" t="s">
        <v>276</v>
      </c>
      <c r="B125" s="29">
        <v>1066700</v>
      </c>
      <c r="C125" s="42"/>
      <c r="D125" s="39"/>
      <c r="E125" s="13"/>
      <c r="F125" s="13"/>
      <c r="G125" s="23"/>
      <c r="H125" s="25"/>
      <c r="I125" s="13"/>
      <c r="J125" s="17"/>
      <c r="K125" s="26"/>
    </row>
    <row r="126" spans="1:11" ht="60">
      <c r="A126" s="28" t="s">
        <v>277</v>
      </c>
      <c r="B126" s="29">
        <v>5123204</v>
      </c>
      <c r="C126" s="42"/>
      <c r="D126" s="39"/>
      <c r="E126" s="13"/>
      <c r="F126" s="13"/>
      <c r="G126" s="23"/>
      <c r="H126" s="25"/>
      <c r="I126" s="13"/>
      <c r="J126" s="17"/>
      <c r="K126" s="26"/>
    </row>
    <row r="127" spans="1:11" ht="90">
      <c r="A127" s="28" t="s">
        <v>278</v>
      </c>
      <c r="B127" s="29">
        <v>2077900</v>
      </c>
      <c r="C127" s="42"/>
      <c r="D127" s="39"/>
      <c r="E127" s="13"/>
      <c r="F127" s="13"/>
      <c r="G127" s="23"/>
      <c r="H127" s="25"/>
      <c r="I127" s="13"/>
      <c r="J127" s="17"/>
      <c r="K127" s="26"/>
    </row>
    <row r="128" spans="1:11" ht="75">
      <c r="A128" s="28" t="s">
        <v>279</v>
      </c>
      <c r="B128" s="29">
        <v>1409000</v>
      </c>
      <c r="C128" s="42"/>
      <c r="D128" s="39"/>
      <c r="E128" s="13"/>
      <c r="F128" s="13"/>
      <c r="G128" s="23"/>
      <c r="H128" s="25"/>
      <c r="I128" s="13"/>
      <c r="J128" s="17"/>
      <c r="K128" s="26"/>
    </row>
    <row r="129" spans="1:11" ht="75">
      <c r="A129" s="28" t="s">
        <v>280</v>
      </c>
      <c r="B129" s="29">
        <v>477700</v>
      </c>
      <c r="C129" s="42"/>
      <c r="D129" s="39"/>
      <c r="E129" s="13"/>
      <c r="F129" s="13"/>
      <c r="G129" s="23"/>
      <c r="H129" s="25"/>
      <c r="I129" s="13"/>
      <c r="J129" s="17"/>
      <c r="K129" s="26"/>
    </row>
    <row r="130" spans="1:11" ht="30">
      <c r="A130" s="28" t="s">
        <v>281</v>
      </c>
      <c r="B130" s="29">
        <v>1882000</v>
      </c>
      <c r="C130" s="42"/>
      <c r="D130" s="39">
        <v>1877010</v>
      </c>
      <c r="E130" s="13"/>
      <c r="F130" s="13"/>
      <c r="G130" s="23"/>
      <c r="H130" s="25">
        <v>1877010</v>
      </c>
      <c r="I130" s="13"/>
      <c r="J130" s="17"/>
      <c r="K130" s="26"/>
    </row>
    <row r="131" spans="1:11" ht="36" customHeight="1">
      <c r="A131" s="28"/>
      <c r="B131" s="29"/>
      <c r="C131" s="35"/>
      <c r="D131" s="39"/>
      <c r="E131" s="13"/>
      <c r="F131" s="13"/>
      <c r="G131" s="16"/>
      <c r="H131" s="18"/>
      <c r="I131" s="13"/>
      <c r="J131" s="17"/>
      <c r="K131" s="26"/>
    </row>
    <row r="132" spans="1:11" ht="34.5" customHeight="1">
      <c r="A132" s="28"/>
      <c r="B132" s="29"/>
      <c r="C132" s="35"/>
      <c r="D132" s="39"/>
      <c r="E132" s="13"/>
      <c r="F132" s="13"/>
      <c r="G132" s="16"/>
      <c r="H132" s="18"/>
      <c r="I132" s="13"/>
      <c r="J132" s="17"/>
      <c r="K132" s="26"/>
    </row>
    <row r="133" spans="1:11" ht="36" customHeight="1">
      <c r="A133" s="28"/>
      <c r="B133" s="29"/>
      <c r="C133" s="35"/>
      <c r="D133" s="39"/>
      <c r="E133" s="13"/>
      <c r="F133" s="13"/>
      <c r="G133" s="16"/>
      <c r="H133" s="18"/>
      <c r="I133" s="13"/>
      <c r="J133" s="17"/>
      <c r="K133" s="26"/>
    </row>
    <row r="134" spans="1:11" ht="30.75" customHeight="1">
      <c r="A134" s="28"/>
      <c r="B134" s="35"/>
      <c r="C134" s="35"/>
      <c r="D134" s="39"/>
      <c r="E134" s="13"/>
      <c r="F134" s="13"/>
      <c r="G134" s="16"/>
      <c r="H134" s="18"/>
      <c r="I134" s="13"/>
      <c r="J134" s="17"/>
      <c r="K134" s="26"/>
    </row>
    <row r="135" spans="1:11" ht="39" customHeight="1">
      <c r="A135" s="28"/>
      <c r="B135" s="29"/>
      <c r="C135" s="29"/>
      <c r="D135" s="29"/>
      <c r="E135" s="13"/>
      <c r="F135" s="13"/>
      <c r="G135" s="16"/>
      <c r="H135" s="18"/>
      <c r="I135" s="13"/>
      <c r="J135" s="17"/>
      <c r="K135" s="26"/>
    </row>
    <row r="136" spans="1:11" ht="33.75" customHeight="1">
      <c r="A136" s="28"/>
      <c r="B136" s="29"/>
      <c r="C136" s="35"/>
      <c r="D136" s="29"/>
      <c r="E136" s="13"/>
      <c r="F136" s="13"/>
      <c r="G136" s="16"/>
      <c r="H136" s="18"/>
      <c r="I136" s="13"/>
      <c r="J136" s="17"/>
      <c r="K136" s="26"/>
    </row>
    <row r="137" spans="1:11" ht="39.75" customHeight="1">
      <c r="A137" s="28"/>
      <c r="B137" s="29"/>
      <c r="C137" s="35"/>
      <c r="D137" s="39"/>
      <c r="E137" s="13"/>
      <c r="F137" s="13"/>
      <c r="G137" s="16"/>
      <c r="H137" s="18"/>
      <c r="I137" s="13"/>
      <c r="J137" s="17"/>
      <c r="K137" s="26"/>
    </row>
    <row r="138" spans="1:11" ht="53.25" customHeight="1">
      <c r="A138" s="28"/>
      <c r="B138" s="29"/>
      <c r="C138" s="35"/>
      <c r="D138" s="29"/>
      <c r="E138" s="13"/>
      <c r="F138" s="13"/>
      <c r="G138" s="16"/>
      <c r="H138" s="18"/>
      <c r="I138" s="13"/>
      <c r="J138" s="17"/>
      <c r="K138" s="26"/>
    </row>
    <row r="139" spans="1:11" ht="31.5" customHeight="1">
      <c r="A139" s="28"/>
      <c r="B139" s="36"/>
      <c r="C139" s="59"/>
      <c r="D139" s="39"/>
      <c r="E139" s="13"/>
      <c r="F139" s="13"/>
      <c r="G139" s="16"/>
      <c r="H139" s="18"/>
      <c r="I139" s="13"/>
      <c r="J139" s="17"/>
      <c r="K139" s="26"/>
    </row>
    <row r="140" spans="1:11" ht="42.75" customHeight="1">
      <c r="A140" s="28"/>
      <c r="B140" s="36"/>
      <c r="C140" s="59"/>
      <c r="D140" s="36"/>
      <c r="E140" s="13"/>
      <c r="F140" s="13"/>
      <c r="G140" s="16"/>
      <c r="H140" s="18"/>
      <c r="I140" s="13"/>
      <c r="J140" s="17"/>
      <c r="K140" s="26"/>
    </row>
    <row r="141" spans="1:11" ht="33" customHeight="1">
      <c r="A141" s="28"/>
      <c r="B141" s="36"/>
      <c r="C141" s="59"/>
      <c r="D141" s="39"/>
      <c r="E141" s="13"/>
      <c r="F141" s="13"/>
      <c r="G141" s="16"/>
      <c r="H141" s="18"/>
      <c r="I141" s="13"/>
      <c r="J141" s="17"/>
      <c r="K141" s="26"/>
    </row>
    <row r="142" spans="1:11" ht="35.25" customHeight="1">
      <c r="A142" s="28"/>
      <c r="B142" s="29"/>
      <c r="C142" s="35"/>
      <c r="D142" s="39"/>
      <c r="E142" s="13"/>
      <c r="F142" s="13"/>
      <c r="G142" s="16"/>
      <c r="H142" s="18"/>
      <c r="I142" s="13"/>
      <c r="J142" s="17"/>
      <c r="K142" s="26"/>
    </row>
    <row r="143" spans="1:11" ht="42" customHeight="1">
      <c r="A143" s="28"/>
      <c r="B143" s="29"/>
      <c r="C143" s="35"/>
      <c r="D143" s="29"/>
      <c r="E143" s="13"/>
      <c r="F143" s="13"/>
      <c r="G143" s="16"/>
      <c r="H143" s="18"/>
      <c r="I143" s="13"/>
      <c r="J143" s="17"/>
      <c r="K143" s="26"/>
    </row>
    <row r="144" spans="1:11" ht="47.25" customHeight="1">
      <c r="A144" s="28"/>
      <c r="B144" s="29"/>
      <c r="C144" s="35"/>
      <c r="D144" s="39"/>
      <c r="E144" s="13"/>
      <c r="F144" s="13"/>
      <c r="G144" s="16"/>
      <c r="H144" s="18"/>
      <c r="I144" s="13"/>
      <c r="J144" s="17"/>
      <c r="K144" s="26"/>
    </row>
    <row r="145" spans="1:11" ht="35.25" customHeight="1">
      <c r="A145" s="28"/>
      <c r="B145" s="29"/>
      <c r="C145" s="35"/>
      <c r="D145" s="39"/>
      <c r="E145" s="13"/>
      <c r="F145" s="13"/>
      <c r="G145" s="16"/>
      <c r="H145" s="18"/>
      <c r="I145" s="13"/>
      <c r="J145" s="17"/>
      <c r="K145" s="26"/>
    </row>
    <row r="146" spans="1:11" ht="50.25" customHeight="1">
      <c r="A146" s="28"/>
      <c r="B146" s="29"/>
      <c r="C146" s="35"/>
      <c r="D146" s="39"/>
      <c r="E146" s="13"/>
      <c r="F146" s="13"/>
      <c r="G146" s="16"/>
      <c r="H146" s="18"/>
      <c r="I146" s="13"/>
      <c r="J146" s="17"/>
      <c r="K146" s="26"/>
    </row>
    <row r="147" spans="1:11" ht="38.25" customHeight="1">
      <c r="A147" s="28"/>
      <c r="B147" s="29"/>
      <c r="C147" s="35"/>
      <c r="D147" s="29"/>
      <c r="E147" s="13"/>
      <c r="F147" s="13"/>
      <c r="G147" s="16"/>
      <c r="H147" s="18"/>
      <c r="I147" s="13"/>
      <c r="J147" s="17"/>
      <c r="K147" s="26"/>
    </row>
    <row r="148" spans="1:11">
      <c r="A148" s="28"/>
      <c r="B148" s="29"/>
      <c r="C148" s="35"/>
      <c r="D148" s="37"/>
      <c r="E148" s="13"/>
      <c r="F148" s="13"/>
      <c r="G148" s="16"/>
      <c r="H148" s="18"/>
      <c r="I148" s="13"/>
      <c r="J148" s="17"/>
      <c r="K148" s="26"/>
    </row>
    <row r="149" spans="1:11">
      <c r="A149" s="28"/>
      <c r="B149" s="29"/>
      <c r="C149" s="35"/>
      <c r="D149" s="29"/>
      <c r="E149" s="13"/>
      <c r="F149" s="13"/>
      <c r="G149" s="16"/>
      <c r="H149" s="18"/>
      <c r="I149" s="13"/>
      <c r="J149" s="17"/>
      <c r="K149" s="26"/>
    </row>
    <row r="150" spans="1:11">
      <c r="A150" s="28"/>
      <c r="B150" s="29"/>
      <c r="C150" s="35"/>
      <c r="D150" s="37"/>
      <c r="E150" s="13"/>
      <c r="F150" s="13"/>
      <c r="G150" s="16"/>
      <c r="H150" s="18"/>
      <c r="I150" s="13"/>
      <c r="J150" s="17"/>
      <c r="K150" s="26"/>
    </row>
    <row r="151" spans="1:11">
      <c r="A151" s="28"/>
      <c r="B151" s="36"/>
      <c r="C151" s="35"/>
      <c r="D151" s="37"/>
      <c r="E151" s="13"/>
      <c r="F151" s="13"/>
      <c r="G151" s="16"/>
      <c r="H151" s="18"/>
      <c r="I151" s="13"/>
      <c r="J151" s="17"/>
      <c r="K151" s="26"/>
    </row>
    <row r="152" spans="1:11">
      <c r="A152" s="28"/>
      <c r="B152" s="36"/>
      <c r="C152" s="35"/>
      <c r="D152" s="37"/>
      <c r="E152" s="13"/>
      <c r="F152" s="13"/>
      <c r="G152" s="16"/>
      <c r="H152" s="18"/>
      <c r="I152" s="13"/>
      <c r="J152" s="17"/>
      <c r="K152" s="26"/>
    </row>
    <row r="153" spans="1:11" ht="37.5" customHeight="1">
      <c r="A153" s="28"/>
      <c r="B153" s="36"/>
      <c r="C153" s="35"/>
      <c r="D153" s="37"/>
      <c r="E153" s="13"/>
      <c r="F153" s="13"/>
      <c r="G153" s="16"/>
      <c r="H153" s="18"/>
      <c r="I153" s="13"/>
      <c r="J153" s="17"/>
      <c r="K153" s="26"/>
    </row>
    <row r="154" spans="1:11" ht="36.75" customHeight="1">
      <c r="A154" s="28"/>
      <c r="B154" s="36"/>
      <c r="C154" s="35"/>
      <c r="D154" s="37"/>
      <c r="E154" s="13"/>
      <c r="F154" s="13"/>
      <c r="G154" s="16"/>
      <c r="H154" s="18"/>
      <c r="I154" s="13"/>
      <c r="J154" s="17"/>
      <c r="K154" s="26"/>
    </row>
    <row r="155" spans="1:11">
      <c r="A155" s="28"/>
      <c r="B155" s="36"/>
      <c r="C155" s="35"/>
      <c r="D155" s="37"/>
      <c r="E155" s="13"/>
      <c r="F155" s="13"/>
      <c r="G155" s="16"/>
      <c r="H155" s="18"/>
      <c r="I155" s="13"/>
      <c r="J155" s="17"/>
      <c r="K155" s="26"/>
    </row>
    <row r="156" spans="1:11">
      <c r="A156" s="28"/>
      <c r="B156" s="36"/>
      <c r="C156" s="60"/>
      <c r="D156" s="37"/>
      <c r="E156" s="13"/>
      <c r="F156" s="13"/>
      <c r="G156" s="16"/>
      <c r="H156" s="18"/>
      <c r="I156" s="13"/>
      <c r="J156" s="17"/>
      <c r="K156" s="26"/>
    </row>
    <row r="157" spans="1:11">
      <c r="A157" s="28"/>
      <c r="B157" s="36"/>
      <c r="C157" s="35"/>
      <c r="D157" s="38"/>
      <c r="E157" s="13"/>
      <c r="F157" s="13"/>
      <c r="G157" s="16"/>
      <c r="H157" s="18"/>
      <c r="I157" s="13"/>
      <c r="J157" s="17"/>
      <c r="K157" s="26"/>
    </row>
    <row r="158" spans="1:11">
      <c r="A158" s="28"/>
      <c r="B158" s="36"/>
      <c r="C158" s="35"/>
      <c r="D158" s="29"/>
      <c r="E158" s="13"/>
      <c r="F158" s="13"/>
      <c r="G158" s="16"/>
      <c r="H158" s="18"/>
      <c r="I158" s="13"/>
      <c r="J158" s="17"/>
      <c r="K158" s="26"/>
    </row>
    <row r="159" spans="1:11">
      <c r="A159" s="54"/>
      <c r="B159" s="40"/>
      <c r="C159" s="61"/>
      <c r="D159" s="29"/>
      <c r="E159" s="13"/>
      <c r="F159" s="13"/>
      <c r="G159" s="16"/>
      <c r="H159" s="18"/>
      <c r="I159" s="13"/>
      <c r="J159" s="17"/>
      <c r="K159" s="26"/>
    </row>
    <row r="160" spans="1:11">
      <c r="A160" s="54"/>
      <c r="B160" s="40"/>
      <c r="C160" s="61"/>
      <c r="D160" s="34"/>
      <c r="E160" s="13"/>
      <c r="F160" s="13"/>
      <c r="G160" s="16"/>
      <c r="H160" s="18"/>
      <c r="I160" s="13"/>
      <c r="J160" s="17"/>
      <c r="K160" s="26"/>
    </row>
    <row r="161" spans="1:11">
      <c r="A161" s="54"/>
      <c r="B161" s="40"/>
      <c r="C161" s="61"/>
      <c r="D161" s="29"/>
      <c r="E161" s="13"/>
      <c r="F161" s="13"/>
      <c r="G161" s="16"/>
      <c r="H161" s="18"/>
      <c r="I161" s="13"/>
      <c r="J161" s="17"/>
      <c r="K161" s="26"/>
    </row>
    <row r="162" spans="1:11">
      <c r="A162" s="54"/>
      <c r="B162" s="40"/>
      <c r="C162" s="61"/>
      <c r="D162" s="39"/>
      <c r="E162" s="13"/>
      <c r="F162" s="13"/>
      <c r="G162" s="16"/>
      <c r="H162" s="18"/>
      <c r="I162" s="13"/>
      <c r="J162" s="17"/>
      <c r="K162" s="26"/>
    </row>
    <row r="163" spans="1:11">
      <c r="A163" s="54"/>
      <c r="B163" s="40"/>
      <c r="C163" s="61"/>
      <c r="D163" s="39"/>
      <c r="E163" s="13"/>
      <c r="F163" s="13"/>
      <c r="G163" s="16"/>
      <c r="H163" s="18"/>
      <c r="I163" s="13"/>
      <c r="J163" s="17"/>
      <c r="K163" s="26"/>
    </row>
    <row r="164" spans="1:11">
      <c r="A164" s="54"/>
      <c r="B164" s="40"/>
      <c r="C164" s="61"/>
      <c r="D164" s="39"/>
      <c r="E164" s="13"/>
      <c r="F164" s="13"/>
      <c r="G164" s="16"/>
      <c r="H164" s="18"/>
      <c r="I164" s="13"/>
      <c r="J164" s="17"/>
      <c r="K164" s="26"/>
    </row>
    <row r="165" spans="1:11">
      <c r="A165" s="54"/>
      <c r="B165" s="40"/>
      <c r="C165" s="61"/>
      <c r="D165" s="39"/>
      <c r="E165" s="13"/>
      <c r="F165" s="13"/>
      <c r="G165" s="16"/>
      <c r="H165" s="18"/>
      <c r="I165" s="13"/>
      <c r="J165" s="17"/>
      <c r="K165" s="26"/>
    </row>
    <row r="166" spans="1:11" ht="45.75" customHeight="1">
      <c r="A166" s="54"/>
      <c r="B166" s="40"/>
      <c r="C166" s="61"/>
      <c r="D166" s="39"/>
      <c r="E166" s="13"/>
      <c r="F166" s="13"/>
      <c r="G166" s="16"/>
      <c r="H166" s="18"/>
      <c r="I166" s="13"/>
      <c r="J166" s="17"/>
      <c r="K166" s="26"/>
    </row>
    <row r="167" spans="1:11">
      <c r="A167" s="54"/>
      <c r="B167" s="40"/>
      <c r="C167" s="40"/>
      <c r="D167" s="39"/>
      <c r="E167" s="13"/>
      <c r="F167" s="13"/>
      <c r="G167" s="16"/>
      <c r="H167" s="18"/>
      <c r="I167" s="13"/>
      <c r="J167" s="17"/>
      <c r="K167" s="26"/>
    </row>
    <row r="168" spans="1:11" ht="45.75" customHeight="1">
      <c r="A168" s="54"/>
      <c r="B168" s="40"/>
      <c r="C168" s="61"/>
      <c r="D168" s="39"/>
      <c r="E168" s="13"/>
      <c r="F168" s="13"/>
      <c r="G168" s="16"/>
      <c r="H168" s="18"/>
      <c r="I168" s="13"/>
      <c r="J168" s="17"/>
      <c r="K168" s="26"/>
    </row>
    <row r="169" spans="1:11">
      <c r="A169" s="54"/>
      <c r="B169" s="40"/>
      <c r="C169" s="61"/>
      <c r="D169" s="39"/>
      <c r="E169" s="13"/>
      <c r="F169" s="13"/>
      <c r="G169" s="16"/>
      <c r="H169" s="18"/>
      <c r="I169" s="13"/>
      <c r="J169" s="17"/>
      <c r="K169" s="26"/>
    </row>
    <row r="170" spans="1:11">
      <c r="A170" s="33"/>
      <c r="B170" s="44"/>
      <c r="C170" s="42"/>
      <c r="D170" s="39"/>
      <c r="E170" s="13"/>
      <c r="F170" s="13"/>
      <c r="G170" s="16"/>
      <c r="H170" s="18"/>
      <c r="I170" s="13"/>
      <c r="J170" s="17"/>
      <c r="K170" s="26"/>
    </row>
    <row r="171" spans="1:11">
      <c r="A171" s="15" t="s">
        <v>15</v>
      </c>
      <c r="B171" s="9"/>
      <c r="C171" s="5"/>
      <c r="D171" s="7"/>
      <c r="E171" s="7"/>
      <c r="F171" s="7"/>
      <c r="G171" s="8"/>
      <c r="H171" s="7"/>
      <c r="I171" s="7"/>
      <c r="J171" s="9"/>
    </row>
    <row r="172" spans="1:11">
      <c r="A172" s="45" t="s">
        <v>39</v>
      </c>
      <c r="B172" s="53">
        <v>450000</v>
      </c>
      <c r="C172" s="42"/>
      <c r="D172" s="18">
        <v>449700</v>
      </c>
      <c r="E172" s="13"/>
      <c r="F172" s="13"/>
      <c r="G172" s="23">
        <v>1</v>
      </c>
      <c r="H172" s="25">
        <v>449700</v>
      </c>
      <c r="I172" s="13"/>
      <c r="J172" s="17"/>
      <c r="K172" s="26"/>
    </row>
    <row r="173" spans="1:11" ht="94.5">
      <c r="A173" s="5" t="s">
        <v>224</v>
      </c>
      <c r="B173" s="48">
        <v>491535</v>
      </c>
      <c r="C173" s="11"/>
      <c r="D173" s="7"/>
      <c r="E173" s="7"/>
      <c r="F173" s="7"/>
      <c r="G173" s="8"/>
      <c r="H173" s="7"/>
      <c r="I173" s="7"/>
      <c r="J173" s="9"/>
    </row>
  </sheetData>
  <mergeCells count="11">
    <mergeCell ref="J8:J9"/>
    <mergeCell ref="A3:J3"/>
    <mergeCell ref="A4:J4"/>
    <mergeCell ref="A8:A9"/>
    <mergeCell ref="B8:B9"/>
    <mergeCell ref="C8:C9"/>
    <mergeCell ref="D8:D9"/>
    <mergeCell ref="E8:E9"/>
    <mergeCell ref="F8:F9"/>
    <mergeCell ref="G8:H8"/>
    <mergeCell ref="I8:I9"/>
  </mergeCells>
  <pageMargins left="0.7" right="0.7" top="0.25" bottom="0.47" header="0.2" footer="0.26"/>
  <pageSetup paperSize="5" orientation="landscape" horizontalDpi="300" verticalDpi="3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"/>
  <sheetViews>
    <sheetView view="pageBreakPreview" topLeftCell="A37" zoomScale="130" zoomScaleSheetLayoutView="130" workbookViewId="0">
      <selection activeCell="A65" sqref="A65"/>
    </sheetView>
  </sheetViews>
  <sheetFormatPr defaultRowHeight="15.75"/>
  <cols>
    <col min="1" max="1" width="31.28515625" style="1" customWidth="1"/>
    <col min="2" max="2" width="14.42578125" style="1" customWidth="1"/>
    <col min="3" max="3" width="13.85546875" style="1" bestFit="1" customWidth="1"/>
    <col min="4" max="4" width="14.140625" style="1" customWidth="1"/>
    <col min="5" max="5" width="19.85546875" style="1" customWidth="1"/>
    <col min="6" max="6" width="13.7109375" style="1" bestFit="1" customWidth="1"/>
    <col min="7" max="7" width="15.140625" style="1" bestFit="1" customWidth="1"/>
    <col min="8" max="8" width="11.5703125" style="1" customWidth="1"/>
    <col min="9" max="9" width="12.140625" style="1" customWidth="1"/>
    <col min="10" max="16384" width="9.140625" style="1"/>
  </cols>
  <sheetData>
    <row r="1" spans="1:10">
      <c r="A1" s="1" t="s">
        <v>0</v>
      </c>
    </row>
    <row r="3" spans="1:10">
      <c r="A3" s="89" t="s">
        <v>1</v>
      </c>
      <c r="B3" s="89"/>
      <c r="C3" s="89"/>
      <c r="D3" s="89"/>
      <c r="E3" s="89"/>
      <c r="F3" s="89"/>
      <c r="G3" s="89"/>
      <c r="H3" s="89"/>
      <c r="I3" s="89"/>
    </row>
    <row r="4" spans="1:10">
      <c r="A4" s="89" t="s">
        <v>314</v>
      </c>
      <c r="B4" s="89"/>
      <c r="C4" s="89"/>
      <c r="D4" s="89"/>
      <c r="E4" s="89"/>
      <c r="F4" s="89"/>
      <c r="G4" s="89"/>
      <c r="H4" s="89"/>
      <c r="I4" s="89"/>
    </row>
    <row r="6" spans="1:10">
      <c r="A6" s="1" t="s">
        <v>2</v>
      </c>
    </row>
    <row r="8" spans="1:10">
      <c r="A8" s="79" t="s">
        <v>3</v>
      </c>
      <c r="B8" s="79" t="s">
        <v>4</v>
      </c>
      <c r="C8" s="79" t="s">
        <v>5</v>
      </c>
      <c r="D8" s="79" t="s">
        <v>6</v>
      </c>
      <c r="E8" s="83" t="s">
        <v>7</v>
      </c>
      <c r="F8" s="85" t="s">
        <v>10</v>
      </c>
      <c r="G8" s="86"/>
      <c r="H8" s="83" t="s">
        <v>11</v>
      </c>
      <c r="I8" s="79" t="s">
        <v>12</v>
      </c>
    </row>
    <row r="9" spans="1:10" ht="47.25">
      <c r="A9" s="80"/>
      <c r="B9" s="80"/>
      <c r="C9" s="80"/>
      <c r="D9" s="80"/>
      <c r="E9" s="84"/>
      <c r="F9" s="2" t="s">
        <v>8</v>
      </c>
      <c r="G9" s="2" t="s">
        <v>9</v>
      </c>
      <c r="H9" s="84"/>
      <c r="I9" s="80"/>
    </row>
    <row r="10" spans="1:10">
      <c r="A10" s="15" t="s">
        <v>13</v>
      </c>
      <c r="B10" s="3"/>
      <c r="C10" s="3"/>
      <c r="D10" s="3"/>
      <c r="E10" s="3"/>
      <c r="F10" s="3"/>
      <c r="G10" s="3"/>
      <c r="H10" s="3"/>
      <c r="I10" s="4"/>
    </row>
    <row r="11" spans="1:10">
      <c r="A11" s="28"/>
      <c r="B11" s="5"/>
      <c r="C11" s="29"/>
      <c r="D11" s="7"/>
      <c r="E11" s="7"/>
      <c r="F11" s="22"/>
      <c r="G11" s="19"/>
      <c r="H11" s="7"/>
      <c r="I11" s="17"/>
      <c r="J11" s="26"/>
    </row>
    <row r="12" spans="1:10" ht="30" hidden="1">
      <c r="A12" s="28" t="s">
        <v>315</v>
      </c>
      <c r="B12" s="5" t="s">
        <v>57</v>
      </c>
      <c r="C12" s="29">
        <v>408964.51</v>
      </c>
      <c r="D12" s="7"/>
      <c r="E12" s="7"/>
      <c r="F12" s="22"/>
      <c r="G12" s="19">
        <v>408964.51</v>
      </c>
      <c r="H12" s="7"/>
      <c r="I12" s="17"/>
      <c r="J12" s="26"/>
    </row>
    <row r="13" spans="1:10" ht="30">
      <c r="A13" s="28" t="s">
        <v>316</v>
      </c>
      <c r="B13" s="5" t="s">
        <v>293</v>
      </c>
      <c r="C13" s="29">
        <v>896912</v>
      </c>
      <c r="D13" s="62">
        <v>43326</v>
      </c>
      <c r="E13" s="62">
        <v>43410</v>
      </c>
      <c r="F13" s="22">
        <v>1</v>
      </c>
      <c r="G13" s="19">
        <v>892602.4</v>
      </c>
      <c r="H13" s="7"/>
      <c r="I13" s="17" t="s">
        <v>419</v>
      </c>
      <c r="J13" s="26"/>
    </row>
    <row r="14" spans="1:10" ht="30">
      <c r="A14" s="28" t="s">
        <v>317</v>
      </c>
      <c r="B14" s="5" t="s">
        <v>57</v>
      </c>
      <c r="C14" s="29">
        <v>707910</v>
      </c>
      <c r="D14" s="62">
        <v>43325</v>
      </c>
      <c r="E14" s="62">
        <v>43360</v>
      </c>
      <c r="F14" s="22">
        <v>1</v>
      </c>
      <c r="G14" s="19">
        <v>707910</v>
      </c>
      <c r="H14" s="7"/>
      <c r="I14" s="17" t="s">
        <v>419</v>
      </c>
      <c r="J14" s="26"/>
    </row>
    <row r="15" spans="1:10" ht="45">
      <c r="A15" s="28" t="s">
        <v>320</v>
      </c>
      <c r="B15" s="5" t="s">
        <v>174</v>
      </c>
      <c r="C15" s="29">
        <v>1076438</v>
      </c>
      <c r="D15" s="62">
        <v>43350</v>
      </c>
      <c r="E15" s="17" t="s">
        <v>420</v>
      </c>
      <c r="F15" s="22">
        <v>0.6</v>
      </c>
      <c r="G15" s="19">
        <f>C15*F15</f>
        <v>645862.79999999993</v>
      </c>
      <c r="H15" s="7"/>
      <c r="I15" s="17" t="s">
        <v>420</v>
      </c>
      <c r="J15" s="26"/>
    </row>
    <row r="16" spans="1:10" ht="63" hidden="1">
      <c r="A16" s="28" t="s">
        <v>322</v>
      </c>
      <c r="B16" s="5" t="s">
        <v>321</v>
      </c>
      <c r="C16" s="29">
        <v>557256</v>
      </c>
      <c r="D16" s="7"/>
      <c r="E16" s="7"/>
      <c r="F16" s="22"/>
      <c r="G16" s="19"/>
      <c r="H16" s="7"/>
      <c r="I16" s="17" t="s">
        <v>421</v>
      </c>
      <c r="J16" s="26"/>
    </row>
    <row r="17" spans="1:10" ht="47.25" hidden="1">
      <c r="A17" s="28" t="s">
        <v>323</v>
      </c>
      <c r="B17" s="5" t="s">
        <v>324</v>
      </c>
      <c r="C17" s="29">
        <v>1500000</v>
      </c>
      <c r="D17" s="7"/>
      <c r="E17" s="7"/>
      <c r="F17" s="22"/>
      <c r="G17" s="19">
        <v>1500000</v>
      </c>
      <c r="H17" s="7"/>
      <c r="I17" s="17"/>
      <c r="J17" s="26"/>
    </row>
    <row r="18" spans="1:10" ht="63" hidden="1">
      <c r="A18" s="28" t="s">
        <v>326</v>
      </c>
      <c r="B18" s="5" t="s">
        <v>325</v>
      </c>
      <c r="C18" s="29">
        <v>700000</v>
      </c>
      <c r="D18" s="7"/>
      <c r="E18" s="7"/>
      <c r="F18" s="22"/>
      <c r="G18" s="19">
        <v>700000</v>
      </c>
      <c r="H18" s="7"/>
      <c r="I18" s="17"/>
      <c r="J18" s="26"/>
    </row>
    <row r="19" spans="1:10" ht="60" hidden="1">
      <c r="A19" s="28" t="s">
        <v>300</v>
      </c>
      <c r="B19" s="5" t="s">
        <v>292</v>
      </c>
      <c r="C19" s="29">
        <v>299000</v>
      </c>
      <c r="D19" s="7"/>
      <c r="E19" s="7"/>
      <c r="F19" s="22"/>
      <c r="G19" s="19"/>
      <c r="H19" s="7"/>
      <c r="I19" s="17" t="s">
        <v>421</v>
      </c>
      <c r="J19" s="26"/>
    </row>
    <row r="20" spans="1:10" ht="75" hidden="1">
      <c r="A20" s="28" t="s">
        <v>327</v>
      </c>
      <c r="B20" s="5" t="s">
        <v>57</v>
      </c>
      <c r="C20" s="29">
        <v>1585000</v>
      </c>
      <c r="D20" s="7"/>
      <c r="E20" s="7"/>
      <c r="F20" s="22"/>
      <c r="G20" s="19"/>
      <c r="H20" s="7"/>
      <c r="I20" s="17"/>
      <c r="J20" s="26"/>
    </row>
    <row r="21" spans="1:10" ht="45">
      <c r="A21" s="28" t="s">
        <v>328</v>
      </c>
      <c r="B21" s="5" t="s">
        <v>294</v>
      </c>
      <c r="C21" s="29">
        <v>995593</v>
      </c>
      <c r="D21" s="62">
        <v>43366</v>
      </c>
      <c r="E21" s="62">
        <v>43410</v>
      </c>
      <c r="F21" s="22">
        <v>1</v>
      </c>
      <c r="G21" s="19">
        <v>989164.71</v>
      </c>
      <c r="H21" s="7"/>
      <c r="I21" s="17" t="s">
        <v>419</v>
      </c>
      <c r="J21" s="26"/>
    </row>
    <row r="22" spans="1:10" ht="45">
      <c r="A22" s="28" t="s">
        <v>329</v>
      </c>
      <c r="B22" s="5" t="s">
        <v>290</v>
      </c>
      <c r="C22" s="29">
        <v>3088158</v>
      </c>
      <c r="D22" s="62">
        <v>43361</v>
      </c>
      <c r="E22" s="17" t="s">
        <v>420</v>
      </c>
      <c r="F22" s="22">
        <v>0.17</v>
      </c>
      <c r="G22" s="19">
        <f>C22*F22</f>
        <v>524986.86</v>
      </c>
      <c r="H22" s="7"/>
      <c r="I22" s="17" t="s">
        <v>420</v>
      </c>
      <c r="J22" s="26"/>
    </row>
    <row r="23" spans="1:10" ht="31.5">
      <c r="A23" s="28" t="s">
        <v>331</v>
      </c>
      <c r="B23" s="5" t="s">
        <v>330</v>
      </c>
      <c r="C23" s="29">
        <v>1102145</v>
      </c>
      <c r="D23" s="62">
        <v>43360</v>
      </c>
      <c r="E23" s="17" t="s">
        <v>420</v>
      </c>
      <c r="F23" s="22">
        <v>0.99</v>
      </c>
      <c r="G23" s="19" t="s">
        <v>422</v>
      </c>
      <c r="H23" s="7"/>
      <c r="I23" s="17" t="s">
        <v>420</v>
      </c>
      <c r="J23" s="26"/>
    </row>
    <row r="24" spans="1:10" ht="31.5" hidden="1">
      <c r="A24" s="28" t="s">
        <v>333</v>
      </c>
      <c r="B24" s="5" t="s">
        <v>332</v>
      </c>
      <c r="C24" s="29">
        <v>650000</v>
      </c>
      <c r="D24" s="7"/>
      <c r="E24" s="17" t="s">
        <v>420</v>
      </c>
      <c r="F24" s="22"/>
      <c r="G24" s="19"/>
      <c r="H24" s="7"/>
      <c r="I24" s="17" t="s">
        <v>421</v>
      </c>
      <c r="J24" s="26"/>
    </row>
    <row r="25" spans="1:10" ht="47.25">
      <c r="A25" s="28" t="s">
        <v>335</v>
      </c>
      <c r="B25" s="5" t="s">
        <v>334</v>
      </c>
      <c r="C25" s="29">
        <v>527995</v>
      </c>
      <c r="D25" s="62">
        <v>43346</v>
      </c>
      <c r="E25" s="17" t="s">
        <v>420</v>
      </c>
      <c r="F25" s="22">
        <v>0.38</v>
      </c>
      <c r="G25" s="19">
        <f>C25*F25</f>
        <v>200638.1</v>
      </c>
      <c r="H25" s="7"/>
      <c r="I25" s="17" t="s">
        <v>420</v>
      </c>
      <c r="J25" s="26"/>
    </row>
    <row r="26" spans="1:10" ht="47.25">
      <c r="A26" s="28" t="s">
        <v>337</v>
      </c>
      <c r="B26" s="5" t="s">
        <v>336</v>
      </c>
      <c r="C26" s="29">
        <v>1419593</v>
      </c>
      <c r="D26" s="62">
        <v>43396</v>
      </c>
      <c r="E26" s="62">
        <v>43433</v>
      </c>
      <c r="F26" s="22">
        <v>1</v>
      </c>
      <c r="G26" s="70">
        <v>1413145.49</v>
      </c>
      <c r="H26" s="7"/>
      <c r="I26" s="17" t="s">
        <v>419</v>
      </c>
      <c r="J26" s="26"/>
    </row>
    <row r="27" spans="1:10" ht="45">
      <c r="A27" s="28" t="s">
        <v>339</v>
      </c>
      <c r="B27" s="5" t="s">
        <v>338</v>
      </c>
      <c r="C27" s="29">
        <v>2412679</v>
      </c>
      <c r="D27" s="62">
        <v>43382</v>
      </c>
      <c r="E27" s="17" t="s">
        <v>420</v>
      </c>
      <c r="F27" s="22">
        <v>0.2331</v>
      </c>
      <c r="G27" s="19">
        <f>C27*F27</f>
        <v>562395.47490000003</v>
      </c>
      <c r="H27" s="7"/>
      <c r="I27" s="17" t="s">
        <v>420</v>
      </c>
      <c r="J27" s="26"/>
    </row>
    <row r="28" spans="1:10" ht="60">
      <c r="A28" s="28" t="s">
        <v>418</v>
      </c>
      <c r="B28" s="5" t="s">
        <v>340</v>
      </c>
      <c r="C28" s="29">
        <v>1853734</v>
      </c>
      <c r="D28" s="62">
        <v>43396</v>
      </c>
      <c r="E28" s="62">
        <v>43433</v>
      </c>
      <c r="F28" s="22">
        <v>1</v>
      </c>
      <c r="G28" s="70">
        <v>1848020.94</v>
      </c>
      <c r="H28" s="7"/>
      <c r="I28" s="17" t="s">
        <v>419</v>
      </c>
      <c r="J28" s="26"/>
    </row>
    <row r="29" spans="1:10" ht="31.5">
      <c r="A29" s="28" t="s">
        <v>342</v>
      </c>
      <c r="B29" s="5" t="s">
        <v>341</v>
      </c>
      <c r="C29" s="29">
        <v>611159</v>
      </c>
      <c r="D29" s="7" t="s">
        <v>423</v>
      </c>
      <c r="E29" s="17" t="s">
        <v>420</v>
      </c>
      <c r="F29" s="22">
        <v>0.1</v>
      </c>
      <c r="G29" s="19">
        <f>C29*F29</f>
        <v>61115.9</v>
      </c>
      <c r="H29" s="7"/>
      <c r="I29" s="17" t="s">
        <v>420</v>
      </c>
      <c r="J29" s="26"/>
    </row>
    <row r="30" spans="1:10" ht="31.5" hidden="1">
      <c r="A30" s="28" t="s">
        <v>344</v>
      </c>
      <c r="B30" s="5" t="s">
        <v>343</v>
      </c>
      <c r="C30" s="29">
        <v>873854</v>
      </c>
      <c r="D30" s="7"/>
      <c r="E30" s="17" t="s">
        <v>421</v>
      </c>
      <c r="F30" s="22"/>
      <c r="G30" s="19"/>
      <c r="H30" s="7"/>
      <c r="I30" s="17" t="s">
        <v>421</v>
      </c>
      <c r="J30" s="26"/>
    </row>
    <row r="31" spans="1:10" ht="30" hidden="1">
      <c r="A31" s="28" t="s">
        <v>345</v>
      </c>
      <c r="B31" s="5" t="s">
        <v>288</v>
      </c>
      <c r="C31" s="29">
        <v>635071</v>
      </c>
      <c r="D31" s="7"/>
      <c r="E31" s="17"/>
      <c r="F31" s="22"/>
      <c r="G31" s="19"/>
      <c r="H31" s="7"/>
      <c r="I31" s="17"/>
      <c r="J31" s="26"/>
    </row>
    <row r="32" spans="1:10" ht="45" hidden="1">
      <c r="A32" s="28" t="s">
        <v>301</v>
      </c>
      <c r="B32" s="5" t="s">
        <v>288</v>
      </c>
      <c r="C32" s="29">
        <v>613266</v>
      </c>
      <c r="D32" s="7"/>
      <c r="E32" s="17" t="s">
        <v>421</v>
      </c>
      <c r="F32" s="22"/>
      <c r="G32" s="19"/>
      <c r="H32" s="7"/>
      <c r="I32" s="17" t="s">
        <v>421</v>
      </c>
      <c r="J32" s="26"/>
    </row>
    <row r="33" spans="1:10" ht="45" hidden="1">
      <c r="A33" s="28" t="s">
        <v>302</v>
      </c>
      <c r="B33" s="5" t="s">
        <v>288</v>
      </c>
      <c r="C33" s="29">
        <v>432259</v>
      </c>
      <c r="D33" s="7"/>
      <c r="E33" s="17" t="s">
        <v>421</v>
      </c>
      <c r="F33" s="22"/>
      <c r="G33" s="19"/>
      <c r="H33" s="7"/>
      <c r="I33" s="17" t="s">
        <v>421</v>
      </c>
      <c r="J33" s="26"/>
    </row>
    <row r="34" spans="1:10" ht="45">
      <c r="A34" s="28" t="s">
        <v>303</v>
      </c>
      <c r="B34" s="5" t="s">
        <v>288</v>
      </c>
      <c r="C34" s="29">
        <v>681660</v>
      </c>
      <c r="D34" s="62">
        <v>43390</v>
      </c>
      <c r="E34" s="17" t="s">
        <v>420</v>
      </c>
      <c r="F34" s="22">
        <v>0.1</v>
      </c>
      <c r="G34" s="19">
        <f>C34*F34</f>
        <v>68166</v>
      </c>
      <c r="H34" s="7"/>
      <c r="I34" s="17" t="s">
        <v>420</v>
      </c>
      <c r="J34" s="26"/>
    </row>
    <row r="35" spans="1:10" ht="30">
      <c r="A35" s="28" t="s">
        <v>304</v>
      </c>
      <c r="B35" s="5" t="s">
        <v>288</v>
      </c>
      <c r="C35" s="29">
        <v>370993</v>
      </c>
      <c r="D35" s="62">
        <v>43390</v>
      </c>
      <c r="E35" s="17" t="s">
        <v>420</v>
      </c>
      <c r="F35" s="22">
        <v>0.15</v>
      </c>
      <c r="G35" s="19">
        <f>C35*F35</f>
        <v>55648.95</v>
      </c>
      <c r="H35" s="7"/>
      <c r="I35" s="17" t="s">
        <v>420</v>
      </c>
      <c r="J35" s="26"/>
    </row>
    <row r="36" spans="1:10" ht="45">
      <c r="A36" s="28" t="s">
        <v>346</v>
      </c>
      <c r="B36" s="5" t="s">
        <v>57</v>
      </c>
      <c r="C36" s="29">
        <v>424485.35</v>
      </c>
      <c r="D36" s="62">
        <v>43326</v>
      </c>
      <c r="E36" s="62">
        <v>43364</v>
      </c>
      <c r="F36" s="22">
        <v>1</v>
      </c>
      <c r="G36" s="19">
        <v>424485.35</v>
      </c>
      <c r="H36" s="7"/>
      <c r="I36" s="17" t="s">
        <v>419</v>
      </c>
      <c r="J36" s="26"/>
    </row>
    <row r="37" spans="1:10" ht="45">
      <c r="A37" s="28" t="s">
        <v>305</v>
      </c>
      <c r="B37" s="5" t="s">
        <v>57</v>
      </c>
      <c r="C37" s="29">
        <v>297642</v>
      </c>
      <c r="D37" s="7" t="s">
        <v>424</v>
      </c>
      <c r="E37" s="17" t="s">
        <v>420</v>
      </c>
      <c r="F37" s="22">
        <v>0.25</v>
      </c>
      <c r="G37" s="19">
        <f>C37*F37</f>
        <v>74410.5</v>
      </c>
      <c r="H37" s="7"/>
      <c r="I37" s="17" t="s">
        <v>420</v>
      </c>
      <c r="J37" s="26"/>
    </row>
    <row r="38" spans="1:10" ht="60" hidden="1">
      <c r="A38" s="28" t="s">
        <v>306</v>
      </c>
      <c r="B38" s="5" t="s">
        <v>338</v>
      </c>
      <c r="C38" s="29">
        <v>343260</v>
      </c>
      <c r="D38" s="7"/>
      <c r="E38" s="7"/>
      <c r="F38" s="22"/>
      <c r="G38" s="19"/>
      <c r="H38" s="7"/>
      <c r="I38" s="17" t="s">
        <v>421</v>
      </c>
      <c r="J38" s="26"/>
    </row>
    <row r="39" spans="1:10" ht="30" hidden="1">
      <c r="A39" s="28" t="s">
        <v>347</v>
      </c>
      <c r="B39" s="5" t="s">
        <v>44</v>
      </c>
      <c r="C39" s="29">
        <v>457080</v>
      </c>
      <c r="D39" s="7"/>
      <c r="E39" s="7"/>
      <c r="F39" s="22"/>
      <c r="G39" s="19"/>
      <c r="H39" s="7"/>
      <c r="I39" s="17"/>
      <c r="J39" s="26"/>
    </row>
    <row r="40" spans="1:10" ht="60" hidden="1">
      <c r="A40" s="28" t="s">
        <v>348</v>
      </c>
      <c r="B40" s="5" t="s">
        <v>349</v>
      </c>
      <c r="C40" s="29">
        <v>98731</v>
      </c>
      <c r="D40" s="7"/>
      <c r="E40" s="7"/>
      <c r="F40" s="22"/>
      <c r="G40" s="19"/>
      <c r="H40" s="7"/>
      <c r="I40" s="17"/>
      <c r="J40" s="26"/>
    </row>
    <row r="41" spans="1:10" ht="45" hidden="1">
      <c r="A41" s="28" t="s">
        <v>194</v>
      </c>
      <c r="B41" s="5" t="s">
        <v>111</v>
      </c>
      <c r="C41" s="29">
        <v>3510000</v>
      </c>
      <c r="D41" s="7"/>
      <c r="E41" s="7"/>
      <c r="F41" s="22"/>
      <c r="G41" s="19"/>
      <c r="H41" s="7"/>
      <c r="I41" s="17"/>
      <c r="J41" s="26"/>
    </row>
    <row r="42" spans="1:10" ht="45" hidden="1">
      <c r="A42" s="28" t="s">
        <v>194</v>
      </c>
      <c r="B42" s="5" t="s">
        <v>111</v>
      </c>
      <c r="C42" s="29">
        <v>3510000</v>
      </c>
      <c r="D42" s="7"/>
      <c r="E42" s="7"/>
      <c r="F42" s="22"/>
      <c r="G42" s="19"/>
      <c r="H42" s="7"/>
      <c r="I42" s="17"/>
      <c r="J42" s="26"/>
    </row>
    <row r="43" spans="1:10" ht="60" hidden="1">
      <c r="A43" s="28" t="s">
        <v>350</v>
      </c>
      <c r="B43" s="5" t="s">
        <v>57</v>
      </c>
      <c r="C43" s="29">
        <v>154938</v>
      </c>
      <c r="D43" s="7"/>
      <c r="E43" s="7"/>
      <c r="F43" s="22"/>
      <c r="G43" s="19"/>
      <c r="H43" s="7"/>
      <c r="I43" s="17"/>
      <c r="J43" s="26"/>
    </row>
    <row r="44" spans="1:10" ht="34.5" hidden="1" customHeight="1">
      <c r="A44" s="28" t="s">
        <v>307</v>
      </c>
      <c r="B44" s="5" t="s">
        <v>111</v>
      </c>
      <c r="C44" s="29">
        <v>3510000</v>
      </c>
      <c r="D44" s="7"/>
      <c r="E44" s="7"/>
      <c r="F44" s="22"/>
      <c r="G44" s="19"/>
      <c r="H44" s="7"/>
      <c r="I44" s="17"/>
      <c r="J44" s="26"/>
    </row>
    <row r="45" spans="1:10" ht="75" hidden="1">
      <c r="A45" s="28" t="s">
        <v>352</v>
      </c>
      <c r="B45" s="5" t="s">
        <v>351</v>
      </c>
      <c r="C45" s="29">
        <v>178722.84</v>
      </c>
      <c r="D45" s="7"/>
      <c r="E45" s="7"/>
      <c r="F45" s="22"/>
      <c r="G45" s="19"/>
      <c r="H45" s="7"/>
      <c r="I45" s="17"/>
      <c r="J45" s="26"/>
    </row>
    <row r="46" spans="1:10" ht="60" hidden="1">
      <c r="A46" s="28" t="s">
        <v>354</v>
      </c>
      <c r="B46" s="5" t="s">
        <v>353</v>
      </c>
      <c r="C46" s="29">
        <v>600000</v>
      </c>
      <c r="D46" s="7"/>
      <c r="E46" s="7"/>
      <c r="F46" s="22"/>
      <c r="G46" s="19"/>
      <c r="H46" s="7"/>
      <c r="I46" s="17"/>
      <c r="J46" s="26"/>
    </row>
    <row r="47" spans="1:10" ht="141.75" hidden="1">
      <c r="A47" s="28" t="s">
        <v>99</v>
      </c>
      <c r="B47" s="71" t="s">
        <v>355</v>
      </c>
      <c r="C47" s="29">
        <v>89930</v>
      </c>
      <c r="D47" s="7"/>
      <c r="E47" s="7"/>
      <c r="F47" s="22"/>
      <c r="G47" s="19"/>
      <c r="H47" s="7"/>
      <c r="I47" s="17"/>
      <c r="J47" s="26"/>
    </row>
    <row r="48" spans="1:10" ht="60">
      <c r="A48" s="28" t="s">
        <v>309</v>
      </c>
      <c r="B48" s="5"/>
      <c r="C48" s="29">
        <v>42192</v>
      </c>
      <c r="D48" s="62">
        <v>43402</v>
      </c>
      <c r="E48" s="62">
        <v>43419</v>
      </c>
      <c r="F48" s="22">
        <v>1</v>
      </c>
      <c r="G48" s="19">
        <v>42192</v>
      </c>
      <c r="H48" s="7"/>
      <c r="I48" s="17" t="s">
        <v>419</v>
      </c>
      <c r="J48" s="26"/>
    </row>
    <row r="49" spans="1:10" ht="45">
      <c r="A49" s="28" t="s">
        <v>357</v>
      </c>
      <c r="B49" s="5" t="s">
        <v>356</v>
      </c>
      <c r="C49" s="29">
        <v>16840</v>
      </c>
      <c r="D49" s="62">
        <v>43423</v>
      </c>
      <c r="E49" s="17" t="s">
        <v>420</v>
      </c>
      <c r="F49" s="22">
        <v>0.8</v>
      </c>
      <c r="G49" s="19">
        <f>C49*F49</f>
        <v>13472</v>
      </c>
      <c r="H49" s="7"/>
      <c r="I49" s="17" t="s">
        <v>420</v>
      </c>
      <c r="J49" s="26"/>
    </row>
    <row r="50" spans="1:10" ht="78.75" hidden="1">
      <c r="A50" s="28" t="s">
        <v>359</v>
      </c>
      <c r="B50" s="5" t="s">
        <v>358</v>
      </c>
      <c r="C50" s="29">
        <v>40723</v>
      </c>
      <c r="D50" s="7"/>
      <c r="E50" s="17" t="s">
        <v>421</v>
      </c>
      <c r="F50" s="22"/>
      <c r="G50" s="19"/>
      <c r="H50" s="7"/>
      <c r="I50" s="17" t="s">
        <v>421</v>
      </c>
      <c r="J50" s="26"/>
    </row>
    <row r="51" spans="1:10" ht="47.25" hidden="1">
      <c r="A51" s="28" t="s">
        <v>363</v>
      </c>
      <c r="B51" s="5" t="s">
        <v>362</v>
      </c>
      <c r="C51" s="29">
        <v>307000</v>
      </c>
      <c r="D51" s="7"/>
      <c r="E51" s="17" t="s">
        <v>421</v>
      </c>
      <c r="F51" s="22"/>
      <c r="G51" s="19"/>
      <c r="H51" s="7"/>
      <c r="I51" s="17" t="s">
        <v>421</v>
      </c>
      <c r="J51" s="26"/>
    </row>
    <row r="52" spans="1:10" ht="47.25">
      <c r="A52" s="28" t="s">
        <v>398</v>
      </c>
      <c r="B52" s="5" t="s">
        <v>397</v>
      </c>
      <c r="C52" s="29">
        <v>989770</v>
      </c>
      <c r="D52" s="7" t="s">
        <v>425</v>
      </c>
      <c r="E52" s="17" t="s">
        <v>420</v>
      </c>
      <c r="F52" s="22">
        <v>0.12</v>
      </c>
      <c r="G52" s="19">
        <f>C52*F52</f>
        <v>118772.4</v>
      </c>
      <c r="H52" s="7"/>
      <c r="I52" s="17" t="s">
        <v>420</v>
      </c>
      <c r="J52" s="26"/>
    </row>
    <row r="53" spans="1:10" ht="75" hidden="1" customHeight="1">
      <c r="A53" s="28" t="s">
        <v>410</v>
      </c>
      <c r="B53" s="57" t="s">
        <v>409</v>
      </c>
      <c r="C53" s="32">
        <v>49445</v>
      </c>
      <c r="D53" s="13"/>
      <c r="E53" s="13"/>
      <c r="F53" s="16"/>
      <c r="G53" s="18"/>
      <c r="H53" s="13"/>
      <c r="I53" s="17"/>
      <c r="J53" s="26"/>
    </row>
    <row r="54" spans="1:10" hidden="1">
      <c r="A54" s="31"/>
      <c r="B54" s="42"/>
      <c r="C54" s="39"/>
      <c r="D54" s="13"/>
      <c r="E54" s="13"/>
      <c r="F54" s="23"/>
      <c r="G54" s="25"/>
      <c r="H54" s="13"/>
      <c r="I54" s="64"/>
      <c r="J54" s="26"/>
    </row>
    <row r="55" spans="1:10">
      <c r="A55" s="75"/>
      <c r="B55" s="65"/>
      <c r="C55" s="66"/>
      <c r="D55" s="67"/>
      <c r="E55" s="67"/>
      <c r="F55" s="68"/>
      <c r="G55" s="69"/>
      <c r="H55" s="67"/>
      <c r="I55" s="76"/>
      <c r="J55" s="26"/>
    </row>
    <row r="56" spans="1:10">
      <c r="A56" s="77" t="s">
        <v>14</v>
      </c>
      <c r="B56" s="65"/>
      <c r="C56" s="69"/>
      <c r="D56" s="67"/>
      <c r="E56" s="67"/>
      <c r="F56" s="68"/>
      <c r="G56" s="69"/>
      <c r="H56" s="67"/>
      <c r="I56" s="76"/>
      <c r="J56" s="26"/>
    </row>
    <row r="57" spans="1:10" ht="31.5">
      <c r="A57" s="28" t="s">
        <v>319</v>
      </c>
      <c r="B57" s="5" t="s">
        <v>318</v>
      </c>
      <c r="C57" s="29">
        <v>4339209</v>
      </c>
      <c r="D57" s="87" t="s">
        <v>420</v>
      </c>
      <c r="E57" s="87"/>
      <c r="F57" s="22">
        <v>0.06</v>
      </c>
      <c r="G57" s="19">
        <f>C57*F57</f>
        <v>260352.53999999998</v>
      </c>
      <c r="H57" s="7"/>
      <c r="I57" s="17" t="s">
        <v>420</v>
      </c>
      <c r="J57" s="26"/>
    </row>
    <row r="58" spans="1:10" ht="60" hidden="1" customHeight="1">
      <c r="A58" s="28" t="s">
        <v>308</v>
      </c>
      <c r="B58" s="5" t="s">
        <v>111</v>
      </c>
      <c r="C58" s="29">
        <v>7000000</v>
      </c>
      <c r="D58" s="7"/>
      <c r="E58" s="7"/>
      <c r="F58" s="22"/>
      <c r="G58" s="19"/>
      <c r="H58" s="7"/>
      <c r="I58" s="17"/>
      <c r="J58" s="26"/>
    </row>
    <row r="59" spans="1:10" ht="30">
      <c r="A59" s="28" t="s">
        <v>311</v>
      </c>
      <c r="B59" s="5" t="s">
        <v>364</v>
      </c>
      <c r="C59" s="29">
        <v>2779445</v>
      </c>
      <c r="D59" s="62">
        <v>43332</v>
      </c>
      <c r="E59" s="17" t="s">
        <v>420</v>
      </c>
      <c r="F59" s="22">
        <v>0.46</v>
      </c>
      <c r="G59" s="19">
        <f>C59*F59</f>
        <v>1278544.7</v>
      </c>
      <c r="H59" s="7"/>
      <c r="I59" s="17" t="s">
        <v>420</v>
      </c>
      <c r="J59" s="26"/>
    </row>
    <row r="60" spans="1:10" ht="47.25">
      <c r="A60" s="28" t="s">
        <v>365</v>
      </c>
      <c r="B60" s="5" t="s">
        <v>366</v>
      </c>
      <c r="C60" s="29">
        <v>2779445</v>
      </c>
      <c r="D60" s="62">
        <v>43332</v>
      </c>
      <c r="E60" s="17" t="s">
        <v>420</v>
      </c>
      <c r="F60" s="22">
        <v>0.53</v>
      </c>
      <c r="G60" s="19">
        <f t="shared" ref="G60:G67" si="0">C60*F60</f>
        <v>1473105.85</v>
      </c>
      <c r="H60" s="7"/>
      <c r="I60" s="17" t="s">
        <v>420</v>
      </c>
      <c r="J60" s="26"/>
    </row>
    <row r="61" spans="1:10" ht="47.25">
      <c r="A61" s="28" t="s">
        <v>368</v>
      </c>
      <c r="B61" s="5" t="s">
        <v>367</v>
      </c>
      <c r="C61" s="29">
        <v>582570</v>
      </c>
      <c r="D61" s="62">
        <v>43325</v>
      </c>
      <c r="E61" s="17" t="s">
        <v>420</v>
      </c>
      <c r="F61" s="22">
        <v>0.12</v>
      </c>
      <c r="G61" s="19">
        <f t="shared" si="0"/>
        <v>69908.399999999994</v>
      </c>
      <c r="H61" s="7"/>
      <c r="I61" s="17" t="s">
        <v>420</v>
      </c>
      <c r="J61" s="26"/>
    </row>
    <row r="62" spans="1:10" ht="63">
      <c r="A62" s="28" t="s">
        <v>369</v>
      </c>
      <c r="B62" s="5" t="s">
        <v>370</v>
      </c>
      <c r="C62" s="29">
        <v>2370728</v>
      </c>
      <c r="D62" s="7" t="s">
        <v>424</v>
      </c>
      <c r="E62" s="17" t="s">
        <v>420</v>
      </c>
      <c r="F62" s="22">
        <v>0.56999999999999995</v>
      </c>
      <c r="G62" s="19">
        <f t="shared" si="0"/>
        <v>1351314.96</v>
      </c>
      <c r="H62" s="7"/>
      <c r="I62" s="17" t="s">
        <v>420</v>
      </c>
      <c r="J62" s="26"/>
    </row>
    <row r="63" spans="1:10" ht="63" hidden="1">
      <c r="A63" s="28" t="s">
        <v>372</v>
      </c>
      <c r="B63" s="5" t="s">
        <v>371</v>
      </c>
      <c r="C63" s="29">
        <v>869500</v>
      </c>
      <c r="D63" s="7"/>
      <c r="E63" s="7"/>
      <c r="F63" s="22"/>
      <c r="G63" s="19">
        <f t="shared" si="0"/>
        <v>0</v>
      </c>
      <c r="H63" s="7"/>
      <c r="I63" s="17" t="s">
        <v>421</v>
      </c>
      <c r="J63" s="26"/>
    </row>
    <row r="64" spans="1:10" ht="32.25" hidden="1" customHeight="1">
      <c r="A64" s="28" t="s">
        <v>374</v>
      </c>
      <c r="B64" s="5" t="s">
        <v>373</v>
      </c>
      <c r="C64" s="29">
        <v>746400</v>
      </c>
      <c r="D64" s="62"/>
      <c r="E64" s="62"/>
      <c r="F64" s="22"/>
      <c r="G64" s="19">
        <f t="shared" si="0"/>
        <v>0</v>
      </c>
      <c r="H64" s="7"/>
      <c r="I64" s="17" t="s">
        <v>421</v>
      </c>
      <c r="J64" s="26"/>
    </row>
    <row r="65" spans="1:10" ht="61.5" customHeight="1">
      <c r="A65" s="28" t="s">
        <v>375</v>
      </c>
      <c r="B65" s="5" t="s">
        <v>376</v>
      </c>
      <c r="C65" s="29">
        <v>508314</v>
      </c>
      <c r="D65" s="62">
        <v>43365</v>
      </c>
      <c r="E65" s="62">
        <v>43369</v>
      </c>
      <c r="F65" s="22">
        <v>1</v>
      </c>
      <c r="G65" s="19">
        <f t="shared" si="0"/>
        <v>508314</v>
      </c>
      <c r="H65" s="7"/>
      <c r="I65" s="17" t="s">
        <v>419</v>
      </c>
      <c r="J65" s="26"/>
    </row>
    <row r="66" spans="1:10" ht="67.5" hidden="1" customHeight="1">
      <c r="A66" s="28" t="s">
        <v>378</v>
      </c>
      <c r="B66" s="5" t="s">
        <v>377</v>
      </c>
      <c r="C66" s="29">
        <v>1972600</v>
      </c>
      <c r="D66" s="7"/>
      <c r="E66" s="7"/>
      <c r="F66" s="22"/>
      <c r="G66" s="19">
        <f t="shared" si="0"/>
        <v>0</v>
      </c>
      <c r="H66" s="7"/>
      <c r="I66" s="17" t="s">
        <v>421</v>
      </c>
      <c r="J66" s="26"/>
    </row>
    <row r="67" spans="1:10" ht="46.5" customHeight="1">
      <c r="A67" s="28" t="s">
        <v>379</v>
      </c>
      <c r="B67" s="5" t="s">
        <v>57</v>
      </c>
      <c r="C67" s="29">
        <v>3493305</v>
      </c>
      <c r="D67" s="87" t="s">
        <v>426</v>
      </c>
      <c r="E67" s="87"/>
      <c r="F67" s="22">
        <v>0.15</v>
      </c>
      <c r="G67" s="19">
        <f t="shared" si="0"/>
        <v>523995.75</v>
      </c>
      <c r="H67" s="7"/>
      <c r="I67" s="17" t="s">
        <v>420</v>
      </c>
      <c r="J67" s="26"/>
    </row>
    <row r="68" spans="1:10" ht="63.75" hidden="1" customHeight="1">
      <c r="A68" s="28" t="s">
        <v>380</v>
      </c>
      <c r="B68" s="5" t="s">
        <v>57</v>
      </c>
      <c r="C68" s="29">
        <v>1351900</v>
      </c>
      <c r="D68" s="7"/>
      <c r="E68" s="7"/>
      <c r="F68" s="22"/>
      <c r="G68" s="21"/>
      <c r="H68" s="7"/>
      <c r="I68" s="17"/>
      <c r="J68" s="26"/>
    </row>
    <row r="69" spans="1:10" ht="72" customHeight="1">
      <c r="A69" s="28" t="s">
        <v>382</v>
      </c>
      <c r="B69" s="5" t="s">
        <v>381</v>
      </c>
      <c r="C69" s="29">
        <v>2570235</v>
      </c>
      <c r="D69" s="87" t="s">
        <v>426</v>
      </c>
      <c r="E69" s="87"/>
      <c r="F69" s="22">
        <v>0.65</v>
      </c>
      <c r="G69" s="21" t="s">
        <v>427</v>
      </c>
      <c r="H69" s="7"/>
      <c r="I69" s="17" t="s">
        <v>420</v>
      </c>
      <c r="J69" s="26"/>
    </row>
    <row r="70" spans="1:10" ht="66.75" customHeight="1">
      <c r="A70" s="28" t="s">
        <v>312</v>
      </c>
      <c r="B70" s="5"/>
      <c r="C70" s="29">
        <v>1556283</v>
      </c>
      <c r="D70" s="7" t="s">
        <v>424</v>
      </c>
      <c r="E70" s="17" t="s">
        <v>420</v>
      </c>
      <c r="F70" s="22">
        <v>0.85</v>
      </c>
      <c r="G70" s="19">
        <f>C70*F70</f>
        <v>1322840.55</v>
      </c>
      <c r="H70" s="7"/>
      <c r="I70" s="17" t="s">
        <v>420</v>
      </c>
    </row>
    <row r="71" spans="1:10" ht="80.25" hidden="1" customHeight="1">
      <c r="A71" s="28" t="s">
        <v>313</v>
      </c>
      <c r="B71" s="5" t="s">
        <v>111</v>
      </c>
      <c r="C71" s="29">
        <v>3351200</v>
      </c>
      <c r="D71" s="7"/>
      <c r="E71" s="7"/>
      <c r="F71" s="22"/>
      <c r="G71" s="21"/>
      <c r="H71" s="7"/>
      <c r="I71" s="17"/>
    </row>
    <row r="72" spans="1:10" ht="77.25" hidden="1" customHeight="1">
      <c r="A72" s="28" t="s">
        <v>383</v>
      </c>
      <c r="B72" s="5" t="s">
        <v>384</v>
      </c>
      <c r="C72" s="29">
        <v>2590700</v>
      </c>
      <c r="D72" s="7"/>
      <c r="E72" s="7"/>
      <c r="F72" s="22"/>
      <c r="G72" s="21"/>
      <c r="H72" s="7"/>
      <c r="I72" s="17" t="s">
        <v>421</v>
      </c>
      <c r="J72" s="74"/>
    </row>
    <row r="73" spans="1:10" ht="61.5" hidden="1" customHeight="1">
      <c r="A73" s="28" t="s">
        <v>385</v>
      </c>
      <c r="B73" s="5" t="s">
        <v>386</v>
      </c>
      <c r="C73" s="29">
        <v>1332800</v>
      </c>
      <c r="D73" s="7"/>
      <c r="E73" s="7"/>
      <c r="F73" s="22"/>
      <c r="G73" s="19"/>
      <c r="H73" s="7"/>
      <c r="I73" s="17" t="s">
        <v>421</v>
      </c>
      <c r="J73" s="74"/>
    </row>
    <row r="74" spans="1:10" ht="49.5" hidden="1" customHeight="1">
      <c r="A74" s="28" t="s">
        <v>388</v>
      </c>
      <c r="B74" s="5" t="s">
        <v>387</v>
      </c>
      <c r="C74" s="29">
        <v>742500</v>
      </c>
      <c r="D74" s="7"/>
      <c r="E74" s="7"/>
      <c r="F74" s="22"/>
      <c r="G74" s="29"/>
      <c r="H74" s="7"/>
      <c r="I74" s="17" t="s">
        <v>421</v>
      </c>
      <c r="J74" s="26"/>
    </row>
    <row r="75" spans="1:10" ht="71.25" hidden="1" customHeight="1">
      <c r="A75" s="28" t="s">
        <v>388</v>
      </c>
      <c r="B75" s="5" t="s">
        <v>389</v>
      </c>
      <c r="C75" s="29">
        <v>477547</v>
      </c>
      <c r="D75" s="7"/>
      <c r="E75" s="7"/>
      <c r="F75" s="22"/>
      <c r="G75" s="21"/>
      <c r="H75" s="7"/>
      <c r="I75" s="17" t="s">
        <v>421</v>
      </c>
      <c r="J75" s="26"/>
    </row>
    <row r="76" spans="1:10" ht="47.25">
      <c r="A76" s="28" t="s">
        <v>166</v>
      </c>
      <c r="B76" s="5" t="s">
        <v>390</v>
      </c>
      <c r="C76" s="29">
        <v>999965</v>
      </c>
      <c r="D76" s="62">
        <v>43347</v>
      </c>
      <c r="E76" s="62">
        <v>43371</v>
      </c>
      <c r="F76" s="22">
        <v>1</v>
      </c>
      <c r="G76" s="19">
        <v>995679.38</v>
      </c>
      <c r="H76" s="7"/>
      <c r="I76" s="17" t="s">
        <v>419</v>
      </c>
      <c r="J76" s="26"/>
    </row>
    <row r="77" spans="1:10" ht="31.5">
      <c r="A77" s="28" t="s">
        <v>388</v>
      </c>
      <c r="B77" s="5" t="s">
        <v>391</v>
      </c>
      <c r="C77" s="29">
        <v>999593</v>
      </c>
      <c r="D77" s="62">
        <v>43347</v>
      </c>
      <c r="E77" s="62">
        <v>43371</v>
      </c>
      <c r="F77" s="22">
        <v>1</v>
      </c>
      <c r="G77" s="19">
        <v>994616.44</v>
      </c>
      <c r="H77" s="7"/>
      <c r="I77" s="17" t="s">
        <v>419</v>
      </c>
      <c r="J77" s="26"/>
    </row>
    <row r="78" spans="1:10" ht="47.25" hidden="1">
      <c r="A78" s="28" t="s">
        <v>388</v>
      </c>
      <c r="B78" s="5" t="s">
        <v>392</v>
      </c>
      <c r="C78" s="29">
        <v>857023</v>
      </c>
      <c r="D78" s="7"/>
      <c r="E78" s="7"/>
      <c r="F78" s="22"/>
      <c r="G78" s="19"/>
      <c r="H78" s="7"/>
      <c r="I78" s="17" t="s">
        <v>421</v>
      </c>
      <c r="J78" s="26"/>
    </row>
    <row r="79" spans="1:10" ht="56.25" hidden="1" customHeight="1">
      <c r="A79" s="28" t="s">
        <v>166</v>
      </c>
      <c r="B79" s="5" t="s">
        <v>393</v>
      </c>
      <c r="C79" s="29">
        <v>999972</v>
      </c>
      <c r="D79" s="7"/>
      <c r="E79" s="7"/>
      <c r="F79" s="22"/>
      <c r="G79" s="19"/>
      <c r="H79" s="7"/>
      <c r="I79" s="17" t="s">
        <v>421</v>
      </c>
      <c r="J79" s="26"/>
    </row>
    <row r="80" spans="1:10" ht="47.25">
      <c r="A80" s="28" t="s">
        <v>166</v>
      </c>
      <c r="B80" s="5" t="s">
        <v>394</v>
      </c>
      <c r="C80" s="29">
        <v>999565</v>
      </c>
      <c r="D80" s="62">
        <v>43347</v>
      </c>
      <c r="E80" s="17" t="s">
        <v>420</v>
      </c>
      <c r="F80" s="22">
        <v>0.68</v>
      </c>
      <c r="G80" s="19">
        <f>C80*F80</f>
        <v>679704.20000000007</v>
      </c>
      <c r="H80" s="7"/>
      <c r="I80" s="17" t="s">
        <v>420</v>
      </c>
      <c r="J80" s="26"/>
    </row>
    <row r="81" spans="1:10" ht="31.5">
      <c r="A81" s="28" t="s">
        <v>388</v>
      </c>
      <c r="B81" s="5" t="s">
        <v>395</v>
      </c>
      <c r="C81" s="29">
        <v>999965</v>
      </c>
      <c r="D81" s="62">
        <v>43347</v>
      </c>
      <c r="E81" s="62">
        <v>43347</v>
      </c>
      <c r="F81" s="22">
        <v>1</v>
      </c>
      <c r="G81" s="19">
        <v>995932.75</v>
      </c>
      <c r="H81" s="7"/>
      <c r="I81" s="17" t="s">
        <v>419</v>
      </c>
      <c r="J81" s="26"/>
    </row>
    <row r="82" spans="1:10" ht="66" hidden="1" customHeight="1">
      <c r="A82" s="28" t="s">
        <v>166</v>
      </c>
      <c r="B82" s="5" t="s">
        <v>396</v>
      </c>
      <c r="C82" s="29">
        <v>999965</v>
      </c>
      <c r="D82" s="7"/>
      <c r="E82" s="7"/>
      <c r="F82" s="22"/>
      <c r="G82" s="19"/>
      <c r="H82" s="7"/>
      <c r="I82" s="17" t="s">
        <v>421</v>
      </c>
      <c r="J82" s="26"/>
    </row>
    <row r="83" spans="1:10" ht="31.5">
      <c r="A83" s="28" t="s">
        <v>388</v>
      </c>
      <c r="B83" s="5" t="s">
        <v>399</v>
      </c>
      <c r="C83" s="29">
        <v>999965</v>
      </c>
      <c r="D83" s="62">
        <v>43347</v>
      </c>
      <c r="E83" s="62">
        <v>43371</v>
      </c>
      <c r="F83" s="22">
        <v>1</v>
      </c>
      <c r="G83" s="19">
        <v>996366.4</v>
      </c>
      <c r="H83" s="7"/>
      <c r="I83" s="17" t="s">
        <v>419</v>
      </c>
      <c r="J83" s="26"/>
    </row>
    <row r="84" spans="1:10" ht="47.25" hidden="1">
      <c r="A84" s="28" t="s">
        <v>388</v>
      </c>
      <c r="B84" s="5" t="s">
        <v>401</v>
      </c>
      <c r="C84" s="29">
        <v>999950</v>
      </c>
      <c r="D84" s="7"/>
      <c r="E84" s="7"/>
      <c r="F84" s="22"/>
      <c r="G84" s="19"/>
      <c r="H84" s="7"/>
      <c r="I84" s="17" t="s">
        <v>421</v>
      </c>
      <c r="J84" s="26"/>
    </row>
    <row r="85" spans="1:10" ht="47.25" hidden="1">
      <c r="A85" s="28" t="s">
        <v>166</v>
      </c>
      <c r="B85" s="5" t="s">
        <v>400</v>
      </c>
      <c r="C85" s="29">
        <v>990000</v>
      </c>
      <c r="D85" s="7"/>
      <c r="E85" s="7"/>
      <c r="F85" s="22"/>
      <c r="G85" s="19"/>
      <c r="H85" s="7"/>
      <c r="I85" s="17" t="s">
        <v>421</v>
      </c>
      <c r="J85" s="26"/>
    </row>
    <row r="86" spans="1:10" ht="73.5" hidden="1" customHeight="1">
      <c r="A86" s="28" t="s">
        <v>413</v>
      </c>
      <c r="B86" s="5" t="s">
        <v>414</v>
      </c>
      <c r="C86" s="29">
        <v>69240</v>
      </c>
      <c r="D86" s="7"/>
      <c r="E86" s="7"/>
      <c r="F86" s="22"/>
      <c r="G86" s="21"/>
      <c r="H86" s="7"/>
      <c r="I86" s="17"/>
      <c r="J86" s="26"/>
    </row>
    <row r="87" spans="1:10" ht="90.75" hidden="1" customHeight="1">
      <c r="A87" s="28" t="s">
        <v>415</v>
      </c>
      <c r="B87" s="5" t="s">
        <v>364</v>
      </c>
      <c r="C87" s="29">
        <v>1840813</v>
      </c>
      <c r="D87" s="7"/>
      <c r="E87" s="7"/>
      <c r="F87" s="22"/>
      <c r="G87" s="21"/>
      <c r="H87" s="7"/>
      <c r="I87" s="17" t="s">
        <v>421</v>
      </c>
      <c r="J87" s="26"/>
    </row>
    <row r="88" spans="1:10" ht="57.75" hidden="1" customHeight="1">
      <c r="A88" s="28" t="s">
        <v>416</v>
      </c>
      <c r="B88" s="5" t="s">
        <v>417</v>
      </c>
      <c r="C88" s="29">
        <v>1039500</v>
      </c>
      <c r="D88" s="7"/>
      <c r="E88" s="7"/>
      <c r="F88" s="22"/>
      <c r="G88" s="21"/>
      <c r="H88" s="7"/>
      <c r="I88" s="17" t="s">
        <v>428</v>
      </c>
      <c r="J88" s="26"/>
    </row>
    <row r="89" spans="1:10" ht="59.25" hidden="1" customHeight="1">
      <c r="A89" s="28" t="s">
        <v>412</v>
      </c>
      <c r="B89" s="5" t="s">
        <v>411</v>
      </c>
      <c r="C89" s="29">
        <v>51567</v>
      </c>
      <c r="D89" s="7"/>
      <c r="E89" s="7"/>
      <c r="F89" s="22"/>
      <c r="G89" s="21"/>
      <c r="H89" s="7"/>
      <c r="I89" s="17" t="s">
        <v>421</v>
      </c>
      <c r="J89" s="26"/>
    </row>
    <row r="90" spans="1:10" ht="63">
      <c r="A90" s="28" t="s">
        <v>405</v>
      </c>
      <c r="B90" s="5" t="s">
        <v>402</v>
      </c>
      <c r="C90" s="29">
        <v>985000</v>
      </c>
      <c r="D90" s="62">
        <v>43386</v>
      </c>
      <c r="E90" s="62">
        <v>43388</v>
      </c>
      <c r="F90" s="22">
        <v>1</v>
      </c>
      <c r="G90" s="19">
        <f>C90*F90</f>
        <v>985000</v>
      </c>
      <c r="H90" s="7"/>
      <c r="I90" s="17" t="s">
        <v>419</v>
      </c>
      <c r="J90" s="26"/>
    </row>
    <row r="91" spans="1:10" ht="45">
      <c r="A91" s="28" t="s">
        <v>403</v>
      </c>
      <c r="B91" s="5" t="s">
        <v>404</v>
      </c>
      <c r="C91" s="29">
        <v>985000</v>
      </c>
      <c r="D91" s="62">
        <v>43390</v>
      </c>
      <c r="E91" s="62">
        <v>43390</v>
      </c>
      <c r="F91" s="22">
        <v>1</v>
      </c>
      <c r="G91" s="19">
        <f t="shared" ref="G91:G92" si="1">C91*F91</f>
        <v>985000</v>
      </c>
      <c r="H91" s="7"/>
      <c r="I91" s="17" t="s">
        <v>419</v>
      </c>
      <c r="J91" s="26"/>
    </row>
    <row r="92" spans="1:10" ht="45">
      <c r="A92" s="28" t="s">
        <v>407</v>
      </c>
      <c r="B92" s="5" t="s">
        <v>406</v>
      </c>
      <c r="C92" s="29">
        <v>985000</v>
      </c>
      <c r="D92" s="62">
        <v>43395</v>
      </c>
      <c r="E92" s="62">
        <v>42302</v>
      </c>
      <c r="F92" s="22">
        <v>1</v>
      </c>
      <c r="G92" s="19">
        <f t="shared" si="1"/>
        <v>985000</v>
      </c>
      <c r="H92" s="7"/>
      <c r="I92" s="17" t="s">
        <v>419</v>
      </c>
      <c r="J92" s="26"/>
    </row>
    <row r="93" spans="1:10" ht="60.75" customHeight="1">
      <c r="A93" s="28" t="s">
        <v>166</v>
      </c>
      <c r="B93" s="5" t="s">
        <v>408</v>
      </c>
      <c r="C93" s="29">
        <v>999965</v>
      </c>
      <c r="D93" s="62">
        <v>43347</v>
      </c>
      <c r="E93" s="62">
        <v>43371</v>
      </c>
      <c r="F93" s="22">
        <v>1</v>
      </c>
      <c r="G93" s="21">
        <v>995679.38</v>
      </c>
      <c r="H93" s="7"/>
      <c r="I93" s="17" t="s">
        <v>419</v>
      </c>
      <c r="J93" s="26"/>
    </row>
    <row r="94" spans="1:10" ht="45" hidden="1">
      <c r="A94" s="28" t="s">
        <v>310</v>
      </c>
      <c r="B94" s="5"/>
      <c r="C94" s="29">
        <v>0</v>
      </c>
      <c r="D94" s="7"/>
      <c r="E94" s="7"/>
      <c r="F94" s="22"/>
      <c r="G94" s="19"/>
      <c r="H94" s="7"/>
      <c r="I94" s="17"/>
      <c r="J94" s="26"/>
    </row>
    <row r="95" spans="1:10" ht="45" hidden="1">
      <c r="A95" s="28" t="s">
        <v>38</v>
      </c>
      <c r="B95" s="5" t="s">
        <v>111</v>
      </c>
      <c r="C95" s="29">
        <v>3190000</v>
      </c>
      <c r="D95" s="7"/>
      <c r="E95" s="7"/>
      <c r="F95" s="22"/>
      <c r="G95" s="19">
        <v>3190000</v>
      </c>
      <c r="H95" s="7"/>
      <c r="I95" s="17"/>
      <c r="J95" s="26"/>
    </row>
    <row r="96" spans="1:10" ht="45" hidden="1">
      <c r="A96" s="28" t="s">
        <v>360</v>
      </c>
      <c r="B96" s="5" t="s">
        <v>361</v>
      </c>
      <c r="C96" s="29">
        <v>126900</v>
      </c>
      <c r="D96" s="7"/>
      <c r="E96" s="7"/>
      <c r="F96" s="22"/>
      <c r="G96" s="19">
        <v>126900</v>
      </c>
      <c r="H96" s="7"/>
      <c r="I96" s="17"/>
      <c r="J96" s="26"/>
    </row>
    <row r="97" spans="1:10" hidden="1">
      <c r="A97" s="28"/>
      <c r="B97" s="5"/>
      <c r="C97" s="29"/>
      <c r="D97" s="7"/>
      <c r="E97" s="7"/>
      <c r="F97" s="22"/>
      <c r="G97" s="21"/>
      <c r="H97" s="7"/>
      <c r="I97" s="17"/>
      <c r="J97" s="26"/>
    </row>
    <row r="98" spans="1:10">
      <c r="A98" s="15" t="s">
        <v>15</v>
      </c>
      <c r="B98" s="5"/>
      <c r="C98" s="7"/>
      <c r="D98" s="7"/>
      <c r="E98" s="7"/>
      <c r="F98" s="8"/>
      <c r="G98" s="7"/>
      <c r="H98" s="7"/>
      <c r="I98" s="9"/>
    </row>
    <row r="99" spans="1:10">
      <c r="A99" s="88" t="s">
        <v>429</v>
      </c>
      <c r="B99" s="88"/>
      <c r="C99" s="88"/>
      <c r="D99" s="88"/>
      <c r="E99" s="88"/>
      <c r="F99" s="88"/>
      <c r="G99" s="88"/>
      <c r="H99" s="88"/>
      <c r="I99" s="88"/>
      <c r="J99" s="88"/>
    </row>
    <row r="100" spans="1:10">
      <c r="A100" s="88"/>
      <c r="B100" s="88"/>
      <c r="C100" s="88"/>
      <c r="D100" s="88"/>
      <c r="E100" s="88"/>
      <c r="F100" s="88"/>
      <c r="G100" s="88"/>
      <c r="H100" s="88"/>
      <c r="I100" s="88"/>
      <c r="J100" s="88"/>
    </row>
    <row r="105" spans="1:10" ht="18.75">
      <c r="A105" s="72" t="s">
        <v>430</v>
      </c>
      <c r="G105" s="72" t="s">
        <v>432</v>
      </c>
    </row>
    <row r="106" spans="1:10" ht="18.75">
      <c r="A106" s="73" t="s">
        <v>431</v>
      </c>
      <c r="G106" s="73" t="s">
        <v>433</v>
      </c>
    </row>
  </sheetData>
  <sheetProtection password="CCC5" sheet="1" objects="1" scenarios="1"/>
  <mergeCells count="14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D69:E69"/>
    <mergeCell ref="D67:E67"/>
    <mergeCell ref="D57:E57"/>
    <mergeCell ref="A99:J100"/>
    <mergeCell ref="I8:I9"/>
  </mergeCells>
  <printOptions horizontalCentered="1" verticalCentered="1"/>
  <pageMargins left="0.69" right="0.2" top="0.25" bottom="0.47" header="0.2" footer="0.26"/>
  <pageSetup paperSize="136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2"/>
  <sheetViews>
    <sheetView topLeftCell="A49" workbookViewId="0">
      <selection activeCell="B68" sqref="B68"/>
    </sheetView>
  </sheetViews>
  <sheetFormatPr defaultRowHeight="15.75"/>
  <cols>
    <col min="1" max="1" width="42.140625" style="92" customWidth="1"/>
    <col min="2" max="2" width="19.42578125" style="90" customWidth="1"/>
    <col min="3" max="3" width="21.28515625" style="90" customWidth="1"/>
    <col min="4" max="5" width="12.42578125" style="90" customWidth="1"/>
    <col min="6" max="6" width="15.42578125" style="90" customWidth="1"/>
    <col min="7" max="7" width="22" style="90" customWidth="1"/>
    <col min="8" max="8" width="28.7109375" style="91" customWidth="1"/>
    <col min="9" max="16384" width="9.140625" style="91"/>
  </cols>
  <sheetData>
    <row r="1" spans="1:7">
      <c r="A1" s="90" t="s">
        <v>434</v>
      </c>
    </row>
    <row r="2" spans="1:7">
      <c r="A2" s="92" t="s">
        <v>435</v>
      </c>
    </row>
    <row r="4" spans="1:7" ht="18.75">
      <c r="A4" s="93" t="s">
        <v>436</v>
      </c>
      <c r="B4" s="93"/>
      <c r="C4" s="93"/>
      <c r="D4" s="93"/>
      <c r="E4" s="93"/>
      <c r="F4" s="93"/>
      <c r="G4" s="93"/>
    </row>
    <row r="5" spans="1:7" ht="18.75">
      <c r="A5" s="94" t="s">
        <v>437</v>
      </c>
      <c r="B5" s="94"/>
      <c r="C5" s="94"/>
      <c r="D5" s="94"/>
      <c r="E5" s="94"/>
      <c r="F5" s="94"/>
      <c r="G5" s="94"/>
    </row>
    <row r="6" spans="1:7" ht="18.75">
      <c r="A6" s="94" t="s">
        <v>417</v>
      </c>
      <c r="B6" s="94"/>
      <c r="C6" s="94"/>
      <c r="D6" s="94"/>
      <c r="E6" s="94"/>
      <c r="F6" s="94"/>
      <c r="G6" s="94"/>
    </row>
    <row r="7" spans="1:7" ht="18.75">
      <c r="A7" s="94"/>
      <c r="B7" s="94"/>
      <c r="C7" s="94"/>
      <c r="D7" s="94"/>
      <c r="E7" s="94"/>
      <c r="F7" s="94"/>
      <c r="G7" s="94"/>
    </row>
    <row r="8" spans="1:7" s="99" customFormat="1">
      <c r="A8" s="95"/>
      <c r="B8" s="96" t="s">
        <v>438</v>
      </c>
      <c r="C8" s="97"/>
      <c r="D8" s="98"/>
      <c r="E8" s="95"/>
      <c r="F8" s="95"/>
      <c r="G8" s="95"/>
    </row>
    <row r="9" spans="1:7" s="99" customFormat="1" ht="47.25">
      <c r="A9" s="100" t="s">
        <v>439</v>
      </c>
      <c r="B9" s="101" t="s">
        <v>440</v>
      </c>
      <c r="C9" s="101" t="s">
        <v>441</v>
      </c>
      <c r="D9" s="102" t="s">
        <v>442</v>
      </c>
      <c r="E9" s="95" t="s">
        <v>443</v>
      </c>
      <c r="F9" s="95" t="s">
        <v>444</v>
      </c>
      <c r="G9" s="95" t="s">
        <v>445</v>
      </c>
    </row>
    <row r="10" spans="1:7" s="99" customFormat="1">
      <c r="A10" s="100"/>
      <c r="B10" s="103">
        <v>0.3</v>
      </c>
      <c r="C10" s="103">
        <v>0.7</v>
      </c>
      <c r="D10" s="95"/>
      <c r="E10" s="95"/>
      <c r="F10" s="95"/>
      <c r="G10" s="95"/>
    </row>
    <row r="11" spans="1:7" s="99" customFormat="1">
      <c r="A11" s="95"/>
      <c r="C11" s="95"/>
      <c r="D11" s="95"/>
      <c r="E11" s="95"/>
      <c r="F11" s="95"/>
      <c r="G11" s="95"/>
    </row>
    <row r="12" spans="1:7" ht="18.75">
      <c r="A12" s="104" t="s">
        <v>446</v>
      </c>
      <c r="B12" s="105"/>
      <c r="C12" s="105"/>
      <c r="D12" s="105"/>
      <c r="E12" s="105"/>
      <c r="F12" s="105"/>
      <c r="G12" s="105"/>
    </row>
    <row r="13" spans="1:7" ht="18.75">
      <c r="A13" s="106" t="s">
        <v>447</v>
      </c>
      <c r="B13" s="107">
        <v>57827134.299999997</v>
      </c>
      <c r="C13" s="107">
        <v>134929980.06</v>
      </c>
      <c r="D13" s="107"/>
      <c r="E13" s="107"/>
      <c r="F13" s="107"/>
      <c r="G13" s="107">
        <f>SUM(B13:F13)</f>
        <v>192757114.36000001</v>
      </c>
    </row>
    <row r="14" spans="1:7" ht="18.75">
      <c r="A14" s="106" t="s">
        <v>448</v>
      </c>
      <c r="B14" s="107"/>
      <c r="C14" s="108">
        <v>8319413.5</v>
      </c>
      <c r="D14" s="107"/>
      <c r="E14" s="107"/>
      <c r="F14" s="107"/>
      <c r="G14" s="107">
        <f>SUM(B14:F14)</f>
        <v>8319413.5</v>
      </c>
    </row>
    <row r="15" spans="1:7" ht="56.25">
      <c r="A15" s="106" t="s">
        <v>449</v>
      </c>
      <c r="B15" s="107"/>
      <c r="C15" s="109">
        <v>152629229.34999999</v>
      </c>
      <c r="D15" s="107"/>
      <c r="E15" s="107"/>
      <c r="F15" s="107"/>
      <c r="G15" s="107">
        <f>SUM(B15:F15)</f>
        <v>152629229.34999999</v>
      </c>
    </row>
    <row r="16" spans="1:7" ht="18.75">
      <c r="A16" s="110" t="s">
        <v>450</v>
      </c>
      <c r="B16" s="107"/>
      <c r="C16" s="107"/>
      <c r="D16" s="107"/>
      <c r="E16" s="107"/>
      <c r="F16" s="107">
        <v>29840.33</v>
      </c>
      <c r="G16" s="107">
        <f t="shared" ref="G16:G18" si="0">SUM(B16:F16)</f>
        <v>29840.33</v>
      </c>
    </row>
    <row r="17" spans="1:8" ht="21" customHeight="1">
      <c r="A17" s="106" t="s">
        <v>451</v>
      </c>
      <c r="B17" s="107"/>
      <c r="C17" s="107"/>
      <c r="D17" s="107"/>
      <c r="E17" s="107"/>
      <c r="F17" s="107"/>
      <c r="G17" s="107">
        <f t="shared" si="0"/>
        <v>0</v>
      </c>
    </row>
    <row r="18" spans="1:8" ht="20.25" hidden="1" customHeight="1">
      <c r="A18" s="110" t="s">
        <v>452</v>
      </c>
      <c r="B18" s="107"/>
      <c r="C18" s="107"/>
      <c r="D18" s="107"/>
      <c r="E18" s="107"/>
      <c r="F18" s="111"/>
      <c r="G18" s="107">
        <f t="shared" si="0"/>
        <v>0</v>
      </c>
    </row>
    <row r="19" spans="1:8" ht="24.75" customHeight="1">
      <c r="A19" s="104" t="s">
        <v>453</v>
      </c>
      <c r="B19" s="105">
        <f t="shared" ref="B19:G19" si="1">SUM(B13:B18)</f>
        <v>57827134.299999997</v>
      </c>
      <c r="C19" s="105">
        <f t="shared" si="1"/>
        <v>295878622.90999997</v>
      </c>
      <c r="D19" s="105">
        <f t="shared" si="1"/>
        <v>0</v>
      </c>
      <c r="E19" s="105">
        <f t="shared" si="1"/>
        <v>0</v>
      </c>
      <c r="F19" s="105">
        <f t="shared" si="1"/>
        <v>29840.33</v>
      </c>
      <c r="G19" s="105">
        <f t="shared" si="1"/>
        <v>353735597.54000002</v>
      </c>
    </row>
    <row r="20" spans="1:8" ht="12" customHeight="1">
      <c r="A20" s="106"/>
      <c r="B20" s="107"/>
      <c r="C20" s="107"/>
      <c r="D20" s="107"/>
      <c r="E20" s="107"/>
      <c r="F20" s="107"/>
      <c r="G20" s="107"/>
    </row>
    <row r="21" spans="1:8" ht="18.75">
      <c r="A21" s="104" t="s">
        <v>454</v>
      </c>
      <c r="B21" s="105"/>
      <c r="C21" s="105"/>
      <c r="D21" s="105"/>
      <c r="E21" s="105"/>
      <c r="F21" s="105"/>
      <c r="G21" s="105"/>
    </row>
    <row r="22" spans="1:8" s="90" customFormat="1" ht="18.75" customHeight="1">
      <c r="A22" s="106" t="s">
        <v>455</v>
      </c>
      <c r="B22" s="112"/>
      <c r="C22" s="112"/>
      <c r="D22" s="107"/>
      <c r="E22" s="107"/>
      <c r="F22" s="107"/>
      <c r="G22" s="107">
        <f>SUM(B22:F22)</f>
        <v>0</v>
      </c>
    </row>
    <row r="23" spans="1:8" s="90" customFormat="1" ht="18.75">
      <c r="A23" s="106" t="s">
        <v>456</v>
      </c>
      <c r="B23" s="112"/>
      <c r="C23" s="112"/>
      <c r="D23" s="107"/>
      <c r="E23" s="107"/>
      <c r="F23" s="107"/>
      <c r="G23" s="107">
        <f t="shared" ref="G23:G56" si="2">SUM(B23:F23)</f>
        <v>0</v>
      </c>
    </row>
    <row r="24" spans="1:8" s="90" customFormat="1" ht="21.75" customHeight="1">
      <c r="A24" s="106" t="s">
        <v>457</v>
      </c>
      <c r="B24" s="107"/>
      <c r="C24" s="107">
        <v>8032832.4000000004</v>
      </c>
      <c r="D24" s="107"/>
      <c r="E24" s="107"/>
      <c r="F24" s="107"/>
      <c r="G24" s="107">
        <f t="shared" si="2"/>
        <v>8032832.4000000004</v>
      </c>
    </row>
    <row r="25" spans="1:8" s="90" customFormat="1" ht="21" customHeight="1">
      <c r="A25" s="106" t="s">
        <v>458</v>
      </c>
      <c r="B25" s="107"/>
      <c r="C25" s="107">
        <v>10245</v>
      </c>
      <c r="D25" s="107"/>
      <c r="E25" s="107"/>
      <c r="F25" s="107"/>
      <c r="G25" s="107">
        <f t="shared" si="2"/>
        <v>10245</v>
      </c>
    </row>
    <row r="26" spans="1:8" s="90" customFormat="1" ht="18.75">
      <c r="A26" s="106" t="s">
        <v>459</v>
      </c>
      <c r="B26" s="112"/>
      <c r="C26" s="112"/>
      <c r="D26" s="107"/>
      <c r="E26" s="107"/>
      <c r="F26" s="107"/>
      <c r="G26" s="107">
        <f t="shared" si="2"/>
        <v>0</v>
      </c>
    </row>
    <row r="27" spans="1:8" s="90" customFormat="1" ht="21" customHeight="1">
      <c r="A27" s="106" t="s">
        <v>460</v>
      </c>
      <c r="B27" s="112"/>
      <c r="C27" s="112">
        <v>2125000</v>
      </c>
      <c r="D27" s="107"/>
      <c r="E27" s="107"/>
      <c r="F27" s="107"/>
      <c r="G27" s="107">
        <f t="shared" si="2"/>
        <v>2125000</v>
      </c>
    </row>
    <row r="28" spans="1:8" s="90" customFormat="1" ht="58.5" customHeight="1">
      <c r="A28" s="106" t="s">
        <v>461</v>
      </c>
      <c r="B28" s="107"/>
      <c r="C28" s="107"/>
      <c r="D28" s="107"/>
      <c r="E28" s="107"/>
      <c r="F28" s="107"/>
      <c r="G28" s="107">
        <f t="shared" si="2"/>
        <v>0</v>
      </c>
    </row>
    <row r="29" spans="1:8" s="90" customFormat="1" ht="21" customHeight="1">
      <c r="A29" s="106" t="s">
        <v>462</v>
      </c>
      <c r="B29" s="112"/>
      <c r="C29" s="112"/>
      <c r="D29" s="107"/>
      <c r="E29" s="107"/>
      <c r="F29" s="107"/>
      <c r="G29" s="107">
        <f t="shared" si="2"/>
        <v>0</v>
      </c>
    </row>
    <row r="30" spans="1:8" s="90" customFormat="1" ht="20.25" customHeight="1">
      <c r="A30" s="106" t="s">
        <v>463</v>
      </c>
      <c r="B30" s="107"/>
      <c r="C30" s="107"/>
      <c r="D30" s="107"/>
      <c r="E30" s="107"/>
      <c r="F30" s="107"/>
      <c r="G30" s="107">
        <f t="shared" si="2"/>
        <v>0</v>
      </c>
      <c r="H30" s="113"/>
    </row>
    <row r="31" spans="1:8" s="90" customFormat="1" ht="18.75">
      <c r="A31" s="106" t="s">
        <v>464</v>
      </c>
      <c r="B31" s="112"/>
      <c r="C31" s="112"/>
      <c r="D31" s="107"/>
      <c r="E31" s="107"/>
      <c r="F31" s="107"/>
      <c r="G31" s="107">
        <f t="shared" si="2"/>
        <v>0</v>
      </c>
    </row>
    <row r="32" spans="1:8" s="90" customFormat="1" ht="38.25" customHeight="1">
      <c r="A32" s="106" t="s">
        <v>465</v>
      </c>
      <c r="B32" s="107"/>
      <c r="C32" s="107">
        <v>52164607.329999998</v>
      </c>
      <c r="D32" s="107"/>
      <c r="E32" s="107"/>
      <c r="F32" s="107"/>
      <c r="G32" s="107">
        <f t="shared" si="2"/>
        <v>52164607.329999998</v>
      </c>
    </row>
    <row r="33" spans="1:7" s="90" customFormat="1" ht="18.75">
      <c r="A33" s="106" t="s">
        <v>466</v>
      </c>
      <c r="B33" s="107"/>
      <c r="C33" s="107"/>
      <c r="D33" s="107"/>
      <c r="E33" s="107"/>
      <c r="F33" s="107"/>
      <c r="G33" s="107">
        <f t="shared" si="2"/>
        <v>0</v>
      </c>
    </row>
    <row r="34" spans="1:7" s="90" customFormat="1" ht="18.75">
      <c r="A34" s="106" t="s">
        <v>467</v>
      </c>
      <c r="B34" s="107"/>
      <c r="C34" s="107">
        <v>196196</v>
      </c>
      <c r="D34" s="107"/>
      <c r="E34" s="107"/>
      <c r="F34" s="107"/>
      <c r="G34" s="107">
        <f t="shared" si="2"/>
        <v>196196</v>
      </c>
    </row>
    <row r="35" spans="1:7" s="90" customFormat="1" ht="18.75">
      <c r="A35" s="106" t="s">
        <v>468</v>
      </c>
      <c r="B35" s="107"/>
      <c r="C35" s="107"/>
      <c r="D35" s="107"/>
      <c r="E35" s="107"/>
      <c r="F35" s="107"/>
      <c r="G35" s="107">
        <f t="shared" si="2"/>
        <v>0</v>
      </c>
    </row>
    <row r="36" spans="1:7" s="90" customFormat="1" ht="18.75">
      <c r="A36" s="106" t="s">
        <v>469</v>
      </c>
      <c r="B36" s="107"/>
      <c r="C36" s="107"/>
      <c r="D36" s="107"/>
      <c r="E36" s="107"/>
      <c r="F36" s="107"/>
      <c r="G36" s="107">
        <f t="shared" si="2"/>
        <v>0</v>
      </c>
    </row>
    <row r="37" spans="1:7" s="90" customFormat="1" ht="18.75">
      <c r="A37" s="106" t="s">
        <v>470</v>
      </c>
      <c r="B37" s="107"/>
      <c r="C37" s="107"/>
      <c r="D37" s="107"/>
      <c r="E37" s="107"/>
      <c r="F37" s="107"/>
      <c r="G37" s="107">
        <f t="shared" si="2"/>
        <v>0</v>
      </c>
    </row>
    <row r="38" spans="1:7" s="90" customFormat="1" ht="18.75">
      <c r="A38" s="106" t="s">
        <v>471</v>
      </c>
      <c r="B38" s="107"/>
      <c r="C38" s="107"/>
      <c r="D38" s="107"/>
      <c r="E38" s="107"/>
      <c r="F38" s="107"/>
      <c r="G38" s="107">
        <f t="shared" si="2"/>
        <v>0</v>
      </c>
    </row>
    <row r="39" spans="1:7" s="90" customFormat="1" ht="37.5">
      <c r="A39" s="106" t="s">
        <v>472</v>
      </c>
      <c r="B39" s="107"/>
      <c r="C39" s="107"/>
      <c r="D39" s="107"/>
      <c r="E39" s="107"/>
      <c r="F39" s="107"/>
      <c r="G39" s="107">
        <f t="shared" si="2"/>
        <v>0</v>
      </c>
    </row>
    <row r="40" spans="1:7" s="90" customFormat="1" ht="18.75">
      <c r="A40" s="106" t="s">
        <v>473</v>
      </c>
      <c r="B40" s="107"/>
      <c r="C40" s="107"/>
      <c r="D40" s="107"/>
      <c r="E40" s="107"/>
      <c r="F40" s="107"/>
      <c r="G40" s="107">
        <f t="shared" si="2"/>
        <v>0</v>
      </c>
    </row>
    <row r="41" spans="1:7" s="90" customFormat="1" ht="18.75">
      <c r="A41" s="106" t="s">
        <v>474</v>
      </c>
      <c r="B41" s="107"/>
      <c r="C41" s="107"/>
      <c r="D41" s="107"/>
      <c r="E41" s="107"/>
      <c r="F41" s="107"/>
      <c r="G41" s="107">
        <f t="shared" si="2"/>
        <v>0</v>
      </c>
    </row>
    <row r="42" spans="1:7" s="90" customFormat="1" ht="18.75">
      <c r="A42" s="106" t="s">
        <v>475</v>
      </c>
      <c r="B42" s="107"/>
      <c r="C42" s="107">
        <v>1270871.25</v>
      </c>
      <c r="D42" s="107"/>
      <c r="E42" s="107"/>
      <c r="F42" s="107"/>
      <c r="G42" s="107">
        <f t="shared" si="2"/>
        <v>1270871.25</v>
      </c>
    </row>
    <row r="43" spans="1:7" s="90" customFormat="1" ht="18.75">
      <c r="A43" s="106" t="s">
        <v>476</v>
      </c>
      <c r="B43" s="107"/>
      <c r="C43" s="107">
        <v>350000</v>
      </c>
      <c r="D43" s="107"/>
      <c r="E43" s="107"/>
      <c r="F43" s="107"/>
      <c r="G43" s="107">
        <f t="shared" si="2"/>
        <v>350000</v>
      </c>
    </row>
    <row r="44" spans="1:7" s="90" customFormat="1" ht="37.5">
      <c r="A44" s="106" t="s">
        <v>477</v>
      </c>
      <c r="B44" s="107"/>
      <c r="C44" s="107">
        <v>68404.539999999994</v>
      </c>
      <c r="D44" s="107"/>
      <c r="E44" s="107"/>
      <c r="F44" s="107"/>
      <c r="G44" s="107">
        <f t="shared" si="2"/>
        <v>68404.539999999994</v>
      </c>
    </row>
    <row r="45" spans="1:7" s="90" customFormat="1" ht="37.5">
      <c r="A45" s="106" t="s">
        <v>478</v>
      </c>
      <c r="B45" s="107"/>
      <c r="C45" s="107">
        <v>872350</v>
      </c>
      <c r="D45" s="107"/>
      <c r="E45" s="107"/>
      <c r="F45" s="107"/>
      <c r="G45" s="107">
        <f t="shared" si="2"/>
        <v>872350</v>
      </c>
    </row>
    <row r="46" spans="1:7" s="90" customFormat="1" ht="18.75">
      <c r="A46" s="106" t="s">
        <v>479</v>
      </c>
      <c r="B46" s="107"/>
      <c r="C46" s="107"/>
      <c r="D46" s="107"/>
      <c r="E46" s="107"/>
      <c r="F46" s="107"/>
      <c r="G46" s="107">
        <f t="shared" si="2"/>
        <v>0</v>
      </c>
    </row>
    <row r="47" spans="1:7" s="90" customFormat="1" ht="18.75">
      <c r="A47" s="106" t="s">
        <v>480</v>
      </c>
      <c r="B47" s="107"/>
      <c r="C47" s="107"/>
      <c r="D47" s="107"/>
      <c r="E47" s="107"/>
      <c r="F47" s="107"/>
      <c r="G47" s="107">
        <f t="shared" si="2"/>
        <v>0</v>
      </c>
    </row>
    <row r="48" spans="1:7" s="90" customFormat="1" ht="18.75">
      <c r="A48" s="106" t="s">
        <v>481</v>
      </c>
      <c r="B48" s="107"/>
      <c r="C48" s="107"/>
      <c r="D48" s="107"/>
      <c r="E48" s="107"/>
      <c r="F48" s="107"/>
      <c r="G48" s="107">
        <f t="shared" si="2"/>
        <v>0</v>
      </c>
    </row>
    <row r="49" spans="1:7" s="90" customFormat="1" ht="18.75">
      <c r="A49" s="106" t="s">
        <v>482</v>
      </c>
      <c r="B49" s="107"/>
      <c r="C49" s="107">
        <v>12676905</v>
      </c>
      <c r="D49" s="107"/>
      <c r="E49" s="107"/>
      <c r="F49" s="107"/>
      <c r="G49" s="107">
        <f t="shared" si="2"/>
        <v>12676905</v>
      </c>
    </row>
    <row r="50" spans="1:7" s="90" customFormat="1" ht="18.75">
      <c r="A50" s="106" t="s">
        <v>483</v>
      </c>
      <c r="B50" s="107"/>
      <c r="C50" s="107"/>
      <c r="D50" s="107"/>
      <c r="E50" s="107"/>
      <c r="F50" s="107"/>
      <c r="G50" s="107">
        <f t="shared" si="2"/>
        <v>0</v>
      </c>
    </row>
    <row r="51" spans="1:7" s="90" customFormat="1" ht="75">
      <c r="A51" s="106" t="s">
        <v>484</v>
      </c>
      <c r="B51" s="107"/>
      <c r="C51" s="111"/>
      <c r="D51" s="111"/>
      <c r="E51" s="111"/>
      <c r="F51" s="111"/>
      <c r="G51" s="107">
        <f t="shared" si="2"/>
        <v>0</v>
      </c>
    </row>
    <row r="52" spans="1:7" s="90" customFormat="1" ht="56.25">
      <c r="A52" s="106" t="s">
        <v>485</v>
      </c>
      <c r="B52" s="107"/>
      <c r="C52" s="111"/>
      <c r="D52" s="111"/>
      <c r="E52" s="111" t="s">
        <v>486</v>
      </c>
      <c r="F52" s="111"/>
      <c r="G52" s="107">
        <f t="shared" si="2"/>
        <v>0</v>
      </c>
    </row>
    <row r="53" spans="1:7" s="90" customFormat="1" ht="37.5">
      <c r="A53" s="106" t="s">
        <v>487</v>
      </c>
      <c r="B53" s="107"/>
      <c r="C53" s="111"/>
      <c r="D53" s="111"/>
      <c r="E53" s="111"/>
      <c r="F53" s="111"/>
      <c r="G53" s="107">
        <f t="shared" si="2"/>
        <v>0</v>
      </c>
    </row>
    <row r="54" spans="1:7" s="90" customFormat="1" ht="36">
      <c r="A54" s="114" t="s">
        <v>488</v>
      </c>
      <c r="B54" s="105">
        <f>SUM(B22:B50)</f>
        <v>0</v>
      </c>
      <c r="C54" s="105">
        <f t="shared" ref="C54:G54" si="3">SUM(C22:C50)</f>
        <v>77767411.519999996</v>
      </c>
      <c r="D54" s="105">
        <f t="shared" si="3"/>
        <v>0</v>
      </c>
      <c r="E54" s="105">
        <f t="shared" si="3"/>
        <v>0</v>
      </c>
      <c r="F54" s="105">
        <f t="shared" si="3"/>
        <v>0</v>
      </c>
      <c r="G54" s="105">
        <f t="shared" si="3"/>
        <v>77767411.519999996</v>
      </c>
    </row>
    <row r="55" spans="1:7" s="90" customFormat="1" ht="51.75">
      <c r="A55" s="115" t="s">
        <v>489</v>
      </c>
      <c r="B55" s="107"/>
      <c r="C55" s="107">
        <v>3963903.78</v>
      </c>
      <c r="D55" s="111"/>
      <c r="E55" s="111"/>
      <c r="F55" s="111"/>
      <c r="G55" s="107">
        <f t="shared" si="2"/>
        <v>3963903.78</v>
      </c>
    </row>
    <row r="56" spans="1:7" s="90" customFormat="1" ht="51.75">
      <c r="A56" s="115" t="s">
        <v>490</v>
      </c>
      <c r="B56" s="107"/>
      <c r="C56" s="107">
        <v>2286348.08</v>
      </c>
      <c r="D56" s="111"/>
      <c r="E56" s="111"/>
      <c r="F56" s="111"/>
      <c r="G56" s="107">
        <f t="shared" si="2"/>
        <v>2286348.08</v>
      </c>
    </row>
    <row r="57" spans="1:7" s="90" customFormat="1" ht="56.25">
      <c r="A57" s="116" t="s">
        <v>491</v>
      </c>
      <c r="B57" s="117">
        <f>B54+B55+B56</f>
        <v>0</v>
      </c>
      <c r="C57" s="117">
        <f t="shared" ref="C57:G57" si="4">C54+C55+C56</f>
        <v>84017663.379999995</v>
      </c>
      <c r="D57" s="117">
        <f t="shared" si="4"/>
        <v>0</v>
      </c>
      <c r="E57" s="117">
        <f t="shared" si="4"/>
        <v>0</v>
      </c>
      <c r="F57" s="117">
        <f t="shared" si="4"/>
        <v>0</v>
      </c>
      <c r="G57" s="117">
        <f t="shared" si="4"/>
        <v>84017663.379999995</v>
      </c>
    </row>
    <row r="58" spans="1:7" s="90" customFormat="1" ht="19.5" thickBot="1">
      <c r="A58" s="118" t="s">
        <v>492</v>
      </c>
      <c r="B58" s="119">
        <f>B19-B57</f>
        <v>57827134.299999997</v>
      </c>
      <c r="C58" s="119">
        <f>C19-C57</f>
        <v>211860959.52999997</v>
      </c>
      <c r="D58" s="119">
        <f>D19-D57</f>
        <v>0</v>
      </c>
      <c r="E58" s="119">
        <f>E19-E57</f>
        <v>0</v>
      </c>
      <c r="F58" s="119">
        <f>F19-F57</f>
        <v>29840.33</v>
      </c>
      <c r="G58" s="120">
        <f>SUM(B58:F58)</f>
        <v>269717934.15999997</v>
      </c>
    </row>
    <row r="59" spans="1:7" ht="19.5" thickTop="1">
      <c r="A59" s="121" t="s">
        <v>493</v>
      </c>
      <c r="B59" s="121"/>
      <c r="C59" s="121"/>
      <c r="D59" s="121"/>
      <c r="E59" s="121"/>
      <c r="F59" s="121"/>
      <c r="G59" s="121"/>
    </row>
    <row r="60" spans="1:7" ht="18.75">
      <c r="A60" s="91"/>
      <c r="B60" s="122"/>
      <c r="C60" s="123"/>
      <c r="D60" s="124"/>
      <c r="E60" s="125"/>
      <c r="F60" s="124" t="s">
        <v>494</v>
      </c>
    </row>
    <row r="61" spans="1:7" ht="18.75">
      <c r="A61" s="91"/>
      <c r="B61" s="122"/>
      <c r="C61" s="123"/>
      <c r="D61" s="126"/>
      <c r="E61" s="124"/>
      <c r="F61" s="126" t="s">
        <v>431</v>
      </c>
      <c r="G61" s="122"/>
    </row>
    <row r="62" spans="1:7" ht="18.75">
      <c r="A62" s="127"/>
      <c r="B62" s="125"/>
      <c r="C62" s="125"/>
      <c r="D62" s="128"/>
      <c r="E62" s="122"/>
      <c r="F62" s="122"/>
      <c r="G62" s="122"/>
    </row>
  </sheetData>
  <sheetProtection password="CCC5" sheet="1" objects="1" scenarios="1"/>
  <mergeCells count="7">
    <mergeCell ref="A59:G59"/>
    <mergeCell ref="A4:G4"/>
    <mergeCell ref="A5:G5"/>
    <mergeCell ref="A6:G6"/>
    <mergeCell ref="A7:G7"/>
    <mergeCell ref="B8:C8"/>
    <mergeCell ref="A9:A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4"/>
  <sheetViews>
    <sheetView topLeftCell="A37" zoomScale="130" zoomScaleNormal="130" workbookViewId="0">
      <selection activeCell="F37" sqref="F37"/>
    </sheetView>
  </sheetViews>
  <sheetFormatPr defaultRowHeight="15.75"/>
  <cols>
    <col min="1" max="8" width="9.140625" style="1"/>
    <col min="9" max="9" width="19.28515625" style="1" customWidth="1"/>
    <col min="10" max="16384" width="9.140625" style="1"/>
  </cols>
  <sheetData>
    <row r="1" spans="1:11">
      <c r="A1" s="1" t="s">
        <v>495</v>
      </c>
    </row>
    <row r="2" spans="1:11">
      <c r="A2" s="1" t="s">
        <v>496</v>
      </c>
    </row>
    <row r="5" spans="1:11">
      <c r="A5" s="89" t="s">
        <v>497</v>
      </c>
      <c r="B5" s="89"/>
      <c r="C5" s="89"/>
      <c r="D5" s="89"/>
      <c r="E5" s="89"/>
      <c r="F5" s="89"/>
      <c r="G5" s="89"/>
      <c r="H5" s="89"/>
      <c r="I5" s="89"/>
      <c r="J5" s="129"/>
      <c r="K5" s="129"/>
    </row>
    <row r="6" spans="1:11">
      <c r="A6" s="89" t="s">
        <v>498</v>
      </c>
      <c r="B6" s="89"/>
      <c r="C6" s="89"/>
      <c r="D6" s="89"/>
      <c r="E6" s="89"/>
      <c r="F6" s="89"/>
      <c r="G6" s="89"/>
      <c r="H6" s="89"/>
      <c r="I6" s="89"/>
      <c r="J6" s="129"/>
      <c r="K6" s="129"/>
    </row>
    <row r="9" spans="1:11">
      <c r="A9" s="1" t="s">
        <v>499</v>
      </c>
      <c r="D9" s="130" t="s">
        <v>111</v>
      </c>
    </row>
    <row r="11" spans="1:11">
      <c r="A11" s="1" t="s">
        <v>500</v>
      </c>
      <c r="I11" s="131">
        <v>180631800.16999999</v>
      </c>
    </row>
    <row r="13" spans="1:11">
      <c r="A13" s="1" t="s">
        <v>501</v>
      </c>
      <c r="B13" s="1" t="s">
        <v>502</v>
      </c>
    </row>
    <row r="16" spans="1:11">
      <c r="B16" s="1" t="s">
        <v>503</v>
      </c>
      <c r="I16" s="63"/>
    </row>
    <row r="17" spans="2:9">
      <c r="B17" s="132"/>
      <c r="C17" s="132"/>
      <c r="D17" s="132"/>
      <c r="E17" s="132"/>
      <c r="F17" s="132"/>
      <c r="I17" s="133" t="s">
        <v>504</v>
      </c>
    </row>
    <row r="18" spans="2:9">
      <c r="B18" s="3"/>
      <c r="C18" s="3"/>
      <c r="D18" s="3"/>
      <c r="E18" s="3"/>
      <c r="F18" s="3"/>
      <c r="I18" s="3"/>
    </row>
    <row r="19" spans="2:9">
      <c r="B19" s="3"/>
      <c r="C19" s="3"/>
      <c r="D19" s="3"/>
      <c r="E19" s="3"/>
      <c r="F19" s="3"/>
      <c r="I19" s="3"/>
    </row>
    <row r="21" spans="2:9">
      <c r="B21" s="1" t="s">
        <v>505</v>
      </c>
    </row>
    <row r="22" spans="2:9">
      <c r="B22" s="132"/>
      <c r="C22" s="132"/>
      <c r="D22" s="132"/>
      <c r="E22" s="132"/>
      <c r="F22" s="132"/>
      <c r="I22" s="134">
        <v>32443052.23</v>
      </c>
    </row>
    <row r="23" spans="2:9">
      <c r="B23" s="3"/>
      <c r="C23" s="3"/>
      <c r="D23" s="3"/>
      <c r="E23" s="3"/>
      <c r="F23" s="3"/>
      <c r="I23" s="3"/>
    </row>
    <row r="24" spans="2:9">
      <c r="B24" s="3"/>
      <c r="C24" s="3"/>
      <c r="D24" s="3"/>
      <c r="E24" s="3"/>
      <c r="F24" s="3"/>
      <c r="I24" s="3"/>
    </row>
    <row r="26" spans="2:9">
      <c r="B26" s="1" t="s">
        <v>506</v>
      </c>
    </row>
    <row r="27" spans="2:9">
      <c r="B27" s="132"/>
      <c r="C27" s="132"/>
      <c r="D27" s="132"/>
      <c r="E27" s="132"/>
      <c r="F27" s="132"/>
      <c r="I27" s="133">
        <v>37058106.810000002</v>
      </c>
    </row>
    <row r="28" spans="2:9">
      <c r="B28" s="3"/>
      <c r="C28" s="3"/>
      <c r="D28" s="3"/>
      <c r="E28" s="3"/>
      <c r="F28" s="3"/>
      <c r="I28" s="3"/>
    </row>
    <row r="29" spans="2:9">
      <c r="B29" s="3"/>
      <c r="C29" s="3"/>
      <c r="D29" s="3"/>
      <c r="E29" s="3"/>
      <c r="F29" s="3"/>
      <c r="I29" s="3"/>
    </row>
    <row r="30" spans="2:9">
      <c r="B30" s="135"/>
      <c r="C30" s="135"/>
      <c r="D30" s="135"/>
      <c r="E30" s="135"/>
      <c r="F30" s="135"/>
      <c r="G30" s="135"/>
      <c r="H30" s="135"/>
      <c r="I30" s="135"/>
    </row>
    <row r="31" spans="2:9">
      <c r="B31" s="1" t="s">
        <v>507</v>
      </c>
    </row>
    <row r="32" spans="2:9">
      <c r="B32" s="132"/>
      <c r="C32" s="132"/>
      <c r="D32" s="132"/>
      <c r="E32" s="132"/>
      <c r="F32" s="132"/>
      <c r="I32" s="133" t="s">
        <v>504</v>
      </c>
    </row>
    <row r="33" spans="1:9">
      <c r="B33" s="3"/>
      <c r="C33" s="3"/>
      <c r="D33" s="3"/>
      <c r="E33" s="3"/>
      <c r="F33" s="3"/>
      <c r="I33" s="3"/>
    </row>
    <row r="34" spans="1:9">
      <c r="B34" s="3"/>
      <c r="C34" s="3"/>
      <c r="D34" s="3"/>
      <c r="E34" s="3"/>
      <c r="F34" s="3"/>
      <c r="I34" s="3"/>
    </row>
    <row r="36" spans="1:9">
      <c r="A36" s="1" t="s">
        <v>508</v>
      </c>
      <c r="I36" s="136">
        <v>69501159.040000007</v>
      </c>
    </row>
    <row r="37" spans="1:9" ht="16.5" thickBot="1">
      <c r="A37" s="1" t="s">
        <v>509</v>
      </c>
      <c r="I37" s="137">
        <f>I11-I36</f>
        <v>111130641.12999998</v>
      </c>
    </row>
    <row r="38" spans="1:9" ht="16.5" thickTop="1">
      <c r="I38" s="138"/>
    </row>
    <row r="40" spans="1:9">
      <c r="F40" s="1" t="s">
        <v>510</v>
      </c>
    </row>
    <row r="41" spans="1:9">
      <c r="F41" s="1" t="s">
        <v>511</v>
      </c>
    </row>
    <row r="42" spans="1:9">
      <c r="F42" s="1" t="s">
        <v>512</v>
      </c>
    </row>
    <row r="43" spans="1:9">
      <c r="F43" s="1" t="s">
        <v>513</v>
      </c>
    </row>
    <row r="47" spans="1:9">
      <c r="F47" s="139" t="s">
        <v>430</v>
      </c>
      <c r="G47" s="139"/>
      <c r="H47" s="139"/>
    </row>
    <row r="48" spans="1:9">
      <c r="F48" s="140" t="s">
        <v>431</v>
      </c>
      <c r="G48" s="140"/>
      <c r="H48" s="140"/>
    </row>
    <row r="49" spans="6:7">
      <c r="G49" s="141"/>
    </row>
    <row r="53" spans="6:7">
      <c r="F53" s="142" t="s">
        <v>432</v>
      </c>
    </row>
    <row r="54" spans="6:7">
      <c r="F54" s="141" t="s">
        <v>514</v>
      </c>
    </row>
  </sheetData>
  <sheetProtection password="CCC5" sheet="1" objects="1" scenarios="1"/>
  <mergeCells count="4">
    <mergeCell ref="A5:I5"/>
    <mergeCell ref="A6:I6"/>
    <mergeCell ref="F47:H47"/>
    <mergeCell ref="F48:H48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5"/>
  <sheetViews>
    <sheetView topLeftCell="A31" zoomScale="130" zoomScaleNormal="130" workbookViewId="0">
      <selection activeCell="H55" sqref="H55"/>
    </sheetView>
  </sheetViews>
  <sheetFormatPr defaultColWidth="10.28515625" defaultRowHeight="15.75"/>
  <cols>
    <col min="1" max="1" width="3.28515625" style="144" customWidth="1"/>
    <col min="2" max="2" width="2.85546875" style="144" customWidth="1"/>
    <col min="3" max="3" width="57.5703125" style="144" customWidth="1"/>
    <col min="4" max="4" width="3" style="144" customWidth="1"/>
    <col min="5" max="5" width="26.85546875" style="145" bestFit="1" customWidth="1"/>
    <col min="6" max="6" width="2.85546875" style="145" customWidth="1"/>
    <col min="7" max="7" width="10.28515625" style="144"/>
    <col min="8" max="8" width="28.28515625" style="146" customWidth="1"/>
    <col min="9" max="10" width="28.28515625" style="144" customWidth="1"/>
    <col min="11" max="16384" width="10.28515625" style="144"/>
  </cols>
  <sheetData>
    <row r="1" spans="1:6">
      <c r="A1" s="143" t="s">
        <v>515</v>
      </c>
    </row>
    <row r="2" spans="1:6">
      <c r="A2" s="143" t="s">
        <v>435</v>
      </c>
    </row>
    <row r="3" spans="1:6">
      <c r="A3" s="147" t="s">
        <v>516</v>
      </c>
      <c r="B3" s="147"/>
      <c r="C3" s="147"/>
      <c r="D3" s="147"/>
      <c r="E3" s="147"/>
      <c r="F3" s="147"/>
    </row>
    <row r="4" spans="1:6">
      <c r="A4" s="147" t="s">
        <v>517</v>
      </c>
      <c r="B4" s="147"/>
      <c r="C4" s="147"/>
      <c r="D4" s="147"/>
      <c r="E4" s="147"/>
      <c r="F4" s="147"/>
    </row>
    <row r="5" spans="1:6">
      <c r="A5" s="147" t="s">
        <v>518</v>
      </c>
      <c r="B5" s="147"/>
      <c r="C5" s="147"/>
      <c r="D5" s="147"/>
      <c r="E5" s="147"/>
      <c r="F5" s="147"/>
    </row>
    <row r="6" spans="1:6">
      <c r="A6" s="147" t="s">
        <v>519</v>
      </c>
      <c r="B6" s="147"/>
      <c r="C6" s="147"/>
      <c r="D6" s="147"/>
      <c r="E6" s="147"/>
      <c r="F6" s="147"/>
    </row>
    <row r="7" spans="1:6">
      <c r="D7" s="148"/>
    </row>
    <row r="8" spans="1:6">
      <c r="A8" s="149" t="s">
        <v>520</v>
      </c>
    </row>
    <row r="9" spans="1:6">
      <c r="B9" s="150" t="s">
        <v>521</v>
      </c>
    </row>
    <row r="10" spans="1:6">
      <c r="C10" s="144" t="s">
        <v>522</v>
      </c>
      <c r="E10" s="151">
        <v>25149194.82</v>
      </c>
    </row>
    <row r="11" spans="1:6">
      <c r="C11" s="144" t="s">
        <v>523</v>
      </c>
      <c r="E11" s="145">
        <v>794203254</v>
      </c>
    </row>
    <row r="12" spans="1:6">
      <c r="C12" s="144" t="s">
        <v>524</v>
      </c>
      <c r="E12" s="145">
        <v>159527025.79000002</v>
      </c>
    </row>
    <row r="13" spans="1:6">
      <c r="C13" s="144" t="s">
        <v>525</v>
      </c>
      <c r="E13" s="145">
        <v>1109882.6000000001</v>
      </c>
    </row>
    <row r="14" spans="1:6">
      <c r="C14" s="144" t="s">
        <v>526</v>
      </c>
      <c r="E14" s="152">
        <v>20271057.170000002</v>
      </c>
    </row>
    <row r="15" spans="1:6">
      <c r="C15" s="149" t="s">
        <v>527</v>
      </c>
      <c r="E15" s="153">
        <f>SUM(E10:E14)</f>
        <v>1000260414.3800001</v>
      </c>
    </row>
    <row r="16" spans="1:6">
      <c r="B16" s="150" t="s">
        <v>528</v>
      </c>
    </row>
    <row r="17" spans="1:9">
      <c r="C17" s="144" t="s">
        <v>529</v>
      </c>
      <c r="E17" s="145">
        <v>319386704.28999996</v>
      </c>
    </row>
    <row r="18" spans="1:9">
      <c r="C18" s="144" t="s">
        <v>530</v>
      </c>
      <c r="E18" s="145">
        <v>116145778.75000001</v>
      </c>
    </row>
    <row r="19" spans="1:9">
      <c r="C19" s="144" t="s">
        <v>531</v>
      </c>
      <c r="E19" s="145">
        <v>203788337.91</v>
      </c>
    </row>
    <row r="20" spans="1:9">
      <c r="C20" s="144" t="s">
        <v>532</v>
      </c>
      <c r="E20" s="145">
        <v>12650350.940000001</v>
      </c>
    </row>
    <row r="21" spans="1:9">
      <c r="C21" s="144" t="s">
        <v>533</v>
      </c>
      <c r="E21" s="145">
        <v>44311692.299999997</v>
      </c>
    </row>
    <row r="22" spans="1:9">
      <c r="C22" s="149" t="s">
        <v>534</v>
      </c>
      <c r="E22" s="153">
        <f>SUM(E17:E21)</f>
        <v>696282864.18999994</v>
      </c>
    </row>
    <row r="23" spans="1:9">
      <c r="B23" s="149" t="s">
        <v>535</v>
      </c>
      <c r="E23" s="154">
        <f>E15-E22</f>
        <v>303977550.19000018</v>
      </c>
      <c r="F23" s="155"/>
      <c r="I23" s="156"/>
    </row>
    <row r="24" spans="1:9">
      <c r="A24" s="149" t="s">
        <v>536</v>
      </c>
    </row>
    <row r="25" spans="1:9">
      <c r="B25" s="150" t="s">
        <v>521</v>
      </c>
    </row>
    <row r="26" spans="1:9">
      <c r="C26" s="144" t="s">
        <v>537</v>
      </c>
    </row>
    <row r="27" spans="1:9">
      <c r="C27" s="157" t="s">
        <v>538</v>
      </c>
    </row>
    <row r="28" spans="1:9">
      <c r="C28" s="144" t="s">
        <v>539</v>
      </c>
      <c r="E28" s="145">
        <v>1911175</v>
      </c>
    </row>
    <row r="29" spans="1:9">
      <c r="C29" s="149" t="s">
        <v>527</v>
      </c>
      <c r="E29" s="153">
        <f>SUM(E26:E28)</f>
        <v>1911175</v>
      </c>
    </row>
    <row r="30" spans="1:9">
      <c r="B30" s="150" t="s">
        <v>528</v>
      </c>
    </row>
    <row r="31" spans="1:9">
      <c r="C31" s="144" t="s">
        <v>540</v>
      </c>
    </row>
    <row r="32" spans="1:9">
      <c r="C32" s="157" t="s">
        <v>541</v>
      </c>
      <c r="E32" s="145">
        <v>274452601.88</v>
      </c>
    </row>
    <row r="33" spans="1:5">
      <c r="C33" s="144" t="s">
        <v>542</v>
      </c>
    </row>
    <row r="34" spans="1:5">
      <c r="C34" s="144" t="s">
        <v>543</v>
      </c>
      <c r="E34" s="145">
        <v>5600000</v>
      </c>
    </row>
    <row r="35" spans="1:5">
      <c r="C35" s="149" t="s">
        <v>534</v>
      </c>
      <c r="E35" s="153">
        <f>SUM(E31:E34)</f>
        <v>280052601.88</v>
      </c>
    </row>
    <row r="36" spans="1:5">
      <c r="B36" s="149" t="s">
        <v>544</v>
      </c>
      <c r="E36" s="154">
        <f>E29-E35</f>
        <v>-278141426.88</v>
      </c>
    </row>
    <row r="37" spans="1:5">
      <c r="A37" s="149" t="s">
        <v>545</v>
      </c>
    </row>
    <row r="38" spans="1:5">
      <c r="B38" s="150" t="s">
        <v>521</v>
      </c>
    </row>
    <row r="39" spans="1:5">
      <c r="C39" s="144" t="s">
        <v>546</v>
      </c>
      <c r="E39" s="145">
        <v>172881209.52000001</v>
      </c>
    </row>
    <row r="40" spans="1:5">
      <c r="C40" s="149" t="s">
        <v>527</v>
      </c>
      <c r="E40" s="153">
        <f>E39</f>
        <v>172881209.52000001</v>
      </c>
    </row>
    <row r="41" spans="1:5">
      <c r="B41" s="150" t="s">
        <v>528</v>
      </c>
    </row>
    <row r="42" spans="1:5">
      <c r="C42" s="144" t="s">
        <v>547</v>
      </c>
    </row>
    <row r="43" spans="1:5">
      <c r="C43" s="144" t="s">
        <v>548</v>
      </c>
      <c r="E43" s="145">
        <v>46925917.469999999</v>
      </c>
    </row>
    <row r="44" spans="1:5">
      <c r="C44" s="149" t="s">
        <v>534</v>
      </c>
      <c r="E44" s="153">
        <f>E42+E43</f>
        <v>46925917.469999999</v>
      </c>
    </row>
    <row r="45" spans="1:5">
      <c r="B45" s="149" t="s">
        <v>549</v>
      </c>
      <c r="E45" s="158">
        <f>E40-E44</f>
        <v>125955292.05000001</v>
      </c>
    </row>
    <row r="46" spans="1:5">
      <c r="A46" s="149" t="s">
        <v>550</v>
      </c>
    </row>
    <row r="47" spans="1:5">
      <c r="C47" s="149" t="s">
        <v>551</v>
      </c>
      <c r="E47" s="145">
        <v>151791415.36000019</v>
      </c>
    </row>
    <row r="48" spans="1:5">
      <c r="A48" s="149" t="s">
        <v>552</v>
      </c>
      <c r="E48" s="155">
        <v>1706206626.53</v>
      </c>
    </row>
    <row r="49" spans="1:5" ht="16.5" thickBot="1">
      <c r="A49" s="149" t="s">
        <v>553</v>
      </c>
      <c r="E49" s="159">
        <f>SUM(E47:E48)</f>
        <v>1857998041.8900001</v>
      </c>
    </row>
    <row r="50" spans="1:5" ht="16.5" thickTop="1">
      <c r="A50" s="149"/>
      <c r="E50" s="160"/>
    </row>
    <row r="51" spans="1:5">
      <c r="D51" s="145" t="s">
        <v>554</v>
      </c>
    </row>
    <row r="52" spans="1:5">
      <c r="D52" s="145"/>
    </row>
    <row r="53" spans="1:5">
      <c r="D53" s="145"/>
    </row>
    <row r="54" spans="1:5">
      <c r="D54" s="155" t="s">
        <v>555</v>
      </c>
      <c r="E54" s="155"/>
    </row>
    <row r="55" spans="1:5">
      <c r="D55" s="145" t="s">
        <v>431</v>
      </c>
      <c r="E55" s="155"/>
    </row>
  </sheetData>
  <sheetProtection password="CCC5" sheet="1" objects="1" scenarios="1"/>
  <mergeCells count="4"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8"/>
  <sheetViews>
    <sheetView topLeftCell="A22" zoomScale="130" zoomScaleNormal="130" workbookViewId="0">
      <selection activeCell="C24" sqref="B24:C25"/>
    </sheetView>
  </sheetViews>
  <sheetFormatPr defaultRowHeight="15"/>
  <cols>
    <col min="1" max="1" width="39.85546875" style="161" customWidth="1"/>
    <col min="2" max="2" width="13.5703125" style="161" customWidth="1"/>
    <col min="3" max="3" width="15.28515625" style="166" bestFit="1" customWidth="1"/>
    <col min="4" max="4" width="11.7109375" style="161" customWidth="1"/>
    <col min="5" max="5" width="11.85546875" style="161" customWidth="1"/>
    <col min="6" max="6" width="12.140625" style="167" customWidth="1"/>
    <col min="7" max="7" width="15.28515625" style="166" customWidth="1"/>
    <col min="8" max="8" width="12" style="161" customWidth="1"/>
    <col min="9" max="9" width="18.42578125" style="161" customWidth="1"/>
    <col min="10" max="16384" width="9.140625" style="161"/>
  </cols>
  <sheetData>
    <row r="1" spans="1:9" s="162" customFormat="1" ht="15.75">
      <c r="A1" s="161" t="s">
        <v>556</v>
      </c>
      <c r="C1" s="163"/>
      <c r="F1" s="164"/>
      <c r="G1" s="163"/>
    </row>
    <row r="2" spans="1:9" s="162" customFormat="1" ht="15.75">
      <c r="C2" s="163"/>
      <c r="F2" s="164"/>
      <c r="G2" s="163"/>
    </row>
    <row r="3" spans="1:9" s="162" customFormat="1" ht="15.75">
      <c r="A3" s="165" t="s">
        <v>557</v>
      </c>
      <c r="B3" s="165"/>
      <c r="C3" s="165"/>
      <c r="D3" s="165"/>
      <c r="E3" s="165"/>
      <c r="F3" s="165"/>
      <c r="G3" s="165"/>
      <c r="H3" s="165"/>
      <c r="I3" s="165"/>
    </row>
    <row r="4" spans="1:9" s="162" customFormat="1" ht="15.75">
      <c r="A4" s="165" t="s">
        <v>558</v>
      </c>
      <c r="B4" s="165"/>
      <c r="C4" s="165"/>
      <c r="D4" s="165"/>
      <c r="E4" s="165"/>
      <c r="F4" s="165"/>
      <c r="G4" s="165"/>
      <c r="H4" s="165"/>
      <c r="I4" s="165"/>
    </row>
    <row r="5" spans="1:9" s="162" customFormat="1" ht="15.75">
      <c r="A5" s="161"/>
      <c r="B5" s="161"/>
      <c r="C5" s="166"/>
      <c r="D5" s="161"/>
      <c r="E5" s="161"/>
      <c r="F5" s="167"/>
      <c r="G5" s="166"/>
      <c r="H5" s="161"/>
      <c r="I5" s="161"/>
    </row>
    <row r="6" spans="1:9" s="162" customFormat="1" ht="15.75">
      <c r="A6" s="161" t="s">
        <v>559</v>
      </c>
      <c r="B6" s="168"/>
      <c r="C6" s="166"/>
      <c r="D6" s="161"/>
      <c r="E6" s="161"/>
      <c r="F6" s="167"/>
      <c r="G6" s="166"/>
      <c r="H6" s="161"/>
      <c r="I6" s="161"/>
    </row>
    <row r="7" spans="1:9" s="162" customFormat="1" ht="15.75">
      <c r="A7" s="161"/>
      <c r="B7" s="161"/>
      <c r="C7" s="166"/>
      <c r="D7" s="161"/>
      <c r="E7" s="161"/>
      <c r="F7" s="167"/>
      <c r="G7" s="166"/>
      <c r="H7" s="161"/>
      <c r="I7" s="161"/>
    </row>
    <row r="8" spans="1:9" s="174" customFormat="1" ht="15.75" customHeight="1">
      <c r="A8" s="169" t="s">
        <v>560</v>
      </c>
      <c r="B8" s="170" t="s">
        <v>561</v>
      </c>
      <c r="C8" s="171" t="s">
        <v>562</v>
      </c>
      <c r="D8" s="169" t="s">
        <v>563</v>
      </c>
      <c r="E8" s="170" t="s">
        <v>564</v>
      </c>
      <c r="F8" s="172" t="s">
        <v>565</v>
      </c>
      <c r="G8" s="173"/>
      <c r="H8" s="169" t="s">
        <v>11</v>
      </c>
      <c r="I8" s="169" t="s">
        <v>12</v>
      </c>
    </row>
    <row r="9" spans="1:9" s="174" customFormat="1" ht="42.75">
      <c r="A9" s="175"/>
      <c r="B9" s="175"/>
      <c r="C9" s="176"/>
      <c r="D9" s="175"/>
      <c r="E9" s="170"/>
      <c r="F9" s="177" t="s">
        <v>566</v>
      </c>
      <c r="G9" s="178" t="s">
        <v>567</v>
      </c>
      <c r="H9" s="175"/>
      <c r="I9" s="175"/>
    </row>
    <row r="10" spans="1:9" s="183" customFormat="1" ht="45">
      <c r="A10" s="179" t="s">
        <v>568</v>
      </c>
      <c r="B10" s="179" t="s">
        <v>569</v>
      </c>
      <c r="C10" s="180">
        <v>174580</v>
      </c>
      <c r="D10" s="181"/>
      <c r="E10" s="181"/>
      <c r="F10" s="182">
        <v>1</v>
      </c>
      <c r="G10" s="180">
        <f>C10</f>
        <v>174580</v>
      </c>
      <c r="H10" s="181"/>
      <c r="I10" s="179" t="s">
        <v>570</v>
      </c>
    </row>
    <row r="11" spans="1:9" s="183" customFormat="1" ht="45">
      <c r="A11" s="179" t="s">
        <v>571</v>
      </c>
      <c r="B11" s="179" t="s">
        <v>68</v>
      </c>
      <c r="C11" s="180">
        <v>111846972.7</v>
      </c>
      <c r="D11" s="181"/>
      <c r="E11" s="181"/>
      <c r="F11" s="182">
        <v>0.15</v>
      </c>
      <c r="G11" s="180">
        <v>1677704.59</v>
      </c>
      <c r="H11" s="181"/>
      <c r="I11" s="179" t="s">
        <v>570</v>
      </c>
    </row>
    <row r="12" spans="1:9" s="183" customFormat="1" ht="45">
      <c r="A12" s="179" t="s">
        <v>572</v>
      </c>
      <c r="B12" s="179" t="s">
        <v>46</v>
      </c>
      <c r="C12" s="180">
        <v>11638105.99</v>
      </c>
      <c r="D12" s="181"/>
      <c r="E12" s="181"/>
      <c r="F12" s="182">
        <v>0.60450000000000004</v>
      </c>
      <c r="G12" s="180">
        <v>5979949.8099999996</v>
      </c>
      <c r="H12" s="181"/>
      <c r="I12" s="179" t="s">
        <v>573</v>
      </c>
    </row>
    <row r="13" spans="1:9" s="183" customFormat="1" ht="45">
      <c r="A13" s="179" t="s">
        <v>574</v>
      </c>
      <c r="B13" s="179" t="s">
        <v>107</v>
      </c>
      <c r="C13" s="180">
        <v>6181410.3399999999</v>
      </c>
      <c r="D13" s="181"/>
      <c r="E13" s="181"/>
      <c r="F13" s="182">
        <v>0.64459999999999995</v>
      </c>
      <c r="G13" s="180">
        <v>3287460</v>
      </c>
      <c r="H13" s="181"/>
      <c r="I13" s="179" t="s">
        <v>573</v>
      </c>
    </row>
    <row r="14" spans="1:9" s="183" customFormat="1" ht="45">
      <c r="A14" s="179" t="s">
        <v>575</v>
      </c>
      <c r="B14" s="179" t="s">
        <v>576</v>
      </c>
      <c r="C14" s="180">
        <v>19850760.699999999</v>
      </c>
      <c r="D14" s="181"/>
      <c r="E14" s="181"/>
      <c r="F14" s="182">
        <v>0.31190000000000001</v>
      </c>
      <c r="G14" s="180">
        <v>5262734.42</v>
      </c>
      <c r="H14" s="181"/>
      <c r="I14" s="179" t="s">
        <v>573</v>
      </c>
    </row>
    <row r="15" spans="1:9" s="183" customFormat="1" ht="45">
      <c r="A15" s="179" t="s">
        <v>577</v>
      </c>
      <c r="B15" s="179" t="s">
        <v>578</v>
      </c>
      <c r="C15" s="180">
        <v>7916247.8099999996</v>
      </c>
      <c r="D15" s="181"/>
      <c r="E15" s="181"/>
      <c r="F15" s="182">
        <v>0.15529999999999999</v>
      </c>
      <c r="G15" s="180">
        <v>1044984.29</v>
      </c>
      <c r="H15" s="181"/>
      <c r="I15" s="179" t="s">
        <v>573</v>
      </c>
    </row>
    <row r="16" spans="1:9" s="183" customFormat="1" ht="45">
      <c r="A16" s="179" t="s">
        <v>579</v>
      </c>
      <c r="B16" s="179" t="s">
        <v>67</v>
      </c>
      <c r="C16" s="180">
        <v>9978865.3399999999</v>
      </c>
      <c r="D16" s="181"/>
      <c r="E16" s="181"/>
      <c r="F16" s="184">
        <v>0.90749999999999997</v>
      </c>
      <c r="G16" s="180">
        <v>1542750</v>
      </c>
      <c r="H16" s="181"/>
      <c r="I16" s="179" t="s">
        <v>573</v>
      </c>
    </row>
    <row r="17" spans="1:9" s="183" customFormat="1" ht="45">
      <c r="A17" s="179" t="s">
        <v>580</v>
      </c>
      <c r="B17" s="179" t="s">
        <v>42</v>
      </c>
      <c r="C17" s="180">
        <v>2158913.4300000002</v>
      </c>
      <c r="D17" s="181"/>
      <c r="E17" s="181"/>
      <c r="F17" s="184">
        <v>0.72009999999999996</v>
      </c>
      <c r="G17" s="180">
        <v>6107913.79</v>
      </c>
      <c r="H17" s="181"/>
      <c r="I17" s="179" t="s">
        <v>573</v>
      </c>
    </row>
    <row r="18" spans="1:9" s="183" customFormat="1" ht="60">
      <c r="A18" s="179" t="s">
        <v>581</v>
      </c>
      <c r="B18" s="179" t="s">
        <v>72</v>
      </c>
      <c r="C18" s="180">
        <v>45009579.520000003</v>
      </c>
      <c r="D18" s="181"/>
      <c r="E18" s="181"/>
      <c r="F18" s="184">
        <v>1</v>
      </c>
      <c r="G18" s="180">
        <v>4500957.95</v>
      </c>
      <c r="H18" s="181"/>
      <c r="I18" s="179" t="s">
        <v>582</v>
      </c>
    </row>
    <row r="19" spans="1:9" s="183" customFormat="1" ht="60">
      <c r="A19" s="179" t="s">
        <v>583</v>
      </c>
      <c r="B19" s="179" t="s">
        <v>584</v>
      </c>
      <c r="C19" s="180">
        <v>47343826.990000002</v>
      </c>
      <c r="D19" s="181"/>
      <c r="E19" s="181"/>
      <c r="F19" s="184">
        <v>0.15</v>
      </c>
      <c r="G19" s="180">
        <v>7101574.0499999998</v>
      </c>
      <c r="H19" s="181"/>
      <c r="I19" s="179" t="s">
        <v>582</v>
      </c>
    </row>
    <row r="20" spans="1:9" s="183" customFormat="1" ht="60">
      <c r="A20" s="179" t="s">
        <v>585</v>
      </c>
      <c r="B20" s="179" t="s">
        <v>586</v>
      </c>
      <c r="C20" s="180">
        <v>37338032.560000002</v>
      </c>
      <c r="D20" s="181"/>
      <c r="E20" s="181"/>
      <c r="F20" s="184">
        <v>1</v>
      </c>
      <c r="G20" s="180">
        <v>3733803.26</v>
      </c>
      <c r="H20" s="181"/>
      <c r="I20" s="179" t="s">
        <v>582</v>
      </c>
    </row>
    <row r="21" spans="1:9" s="183" customFormat="1" ht="60">
      <c r="A21" s="179" t="s">
        <v>587</v>
      </c>
      <c r="B21" s="179" t="s">
        <v>588</v>
      </c>
      <c r="C21" s="180">
        <v>82640535.640000001</v>
      </c>
      <c r="D21" s="181"/>
      <c r="E21" s="181"/>
      <c r="F21" s="184">
        <v>1</v>
      </c>
      <c r="G21" s="180">
        <v>8264053.7300000004</v>
      </c>
      <c r="H21" s="181"/>
      <c r="I21" s="179" t="s">
        <v>582</v>
      </c>
    </row>
    <row r="22" spans="1:9" s="183" customFormat="1" ht="150">
      <c r="A22" s="179" t="s">
        <v>589</v>
      </c>
      <c r="B22" s="179" t="s">
        <v>590</v>
      </c>
      <c r="C22" s="180"/>
      <c r="D22" s="181"/>
      <c r="E22" s="181"/>
      <c r="F22" s="184"/>
      <c r="G22" s="180"/>
      <c r="H22" s="181"/>
      <c r="I22" s="179" t="s">
        <v>591</v>
      </c>
    </row>
    <row r="23" spans="1:9" ht="31.5" customHeight="1">
      <c r="A23" s="185" t="s">
        <v>429</v>
      </c>
      <c r="B23" s="185"/>
      <c r="C23" s="185"/>
      <c r="D23" s="185"/>
      <c r="E23" s="185"/>
    </row>
    <row r="26" spans="1:9">
      <c r="G26" s="186"/>
      <c r="H26" s="187"/>
    </row>
    <row r="27" spans="1:9" ht="15.75">
      <c r="A27" s="188" t="s">
        <v>555</v>
      </c>
      <c r="B27" s="189"/>
      <c r="G27" s="190" t="s">
        <v>432</v>
      </c>
      <c r="H27" s="190"/>
      <c r="I27" s="190"/>
    </row>
    <row r="28" spans="1:9" s="194" customFormat="1" ht="15.75">
      <c r="A28" s="191" t="s">
        <v>431</v>
      </c>
      <c r="B28" s="192"/>
      <c r="C28" s="193"/>
      <c r="F28" s="195"/>
      <c r="G28" s="196" t="s">
        <v>592</v>
      </c>
      <c r="H28" s="196"/>
      <c r="I28" s="196"/>
    </row>
  </sheetData>
  <sheetProtection password="CCC5" sheet="1" objects="1" scenarios="1"/>
  <mergeCells count="13">
    <mergeCell ref="A23:E23"/>
    <mergeCell ref="G27:I27"/>
    <mergeCell ref="G28:I28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90"/>
  <sheetViews>
    <sheetView tabSelected="1" topLeftCell="A64" zoomScaleNormal="100" workbookViewId="0">
      <selection activeCell="H70" sqref="H70"/>
    </sheetView>
  </sheetViews>
  <sheetFormatPr defaultRowHeight="12.75"/>
  <cols>
    <col min="1" max="1" width="26.28515625" style="203" customWidth="1"/>
    <col min="2" max="2" width="16" style="198" customWidth="1"/>
    <col min="3" max="3" width="14.42578125" style="199" bestFit="1" customWidth="1"/>
    <col min="4" max="4" width="43.85546875" style="200" customWidth="1"/>
    <col min="5" max="5" width="17.28515625" style="201" customWidth="1"/>
    <col min="6" max="6" width="21.140625" style="201" bestFit="1" customWidth="1"/>
    <col min="7" max="7" width="16.7109375" style="201" customWidth="1"/>
    <col min="8" max="8" width="11.7109375" style="202" customWidth="1"/>
    <col min="9" max="9" width="12.140625" style="202" customWidth="1"/>
    <col min="10" max="10" width="20.140625" style="202" bestFit="1" customWidth="1"/>
    <col min="11" max="11" width="24.42578125" style="202" customWidth="1"/>
    <col min="12" max="12" width="29.5703125" style="202" customWidth="1"/>
    <col min="13" max="16384" width="9.140625" style="202"/>
  </cols>
  <sheetData>
    <row r="1" spans="1:10" ht="15">
      <c r="A1" s="197" t="s">
        <v>593</v>
      </c>
    </row>
    <row r="2" spans="1:10" ht="13.5" thickBot="1"/>
    <row r="3" spans="1:10" ht="18.75">
      <c r="A3" s="204" t="s">
        <v>594</v>
      </c>
      <c r="B3" s="205"/>
      <c r="C3" s="205"/>
      <c r="D3" s="205"/>
      <c r="E3" s="205"/>
      <c r="F3" s="205"/>
      <c r="G3" s="205"/>
      <c r="H3" s="205"/>
      <c r="I3" s="205"/>
      <c r="J3" s="206"/>
    </row>
    <row r="4" spans="1:10" ht="15.75">
      <c r="A4" s="207" t="s">
        <v>595</v>
      </c>
      <c r="B4" s="208"/>
      <c r="C4" s="208"/>
      <c r="D4" s="208"/>
      <c r="E4" s="208"/>
      <c r="F4" s="208"/>
      <c r="G4" s="208"/>
      <c r="H4" s="208"/>
      <c r="I4" s="208"/>
      <c r="J4" s="209"/>
    </row>
    <row r="5" spans="1:10" ht="15.75">
      <c r="A5" s="210"/>
      <c r="B5" s="211"/>
      <c r="C5" s="212"/>
      <c r="D5" s="213"/>
      <c r="E5" s="214"/>
      <c r="F5" s="214"/>
      <c r="G5" s="214"/>
      <c r="H5" s="135"/>
      <c r="I5" s="135"/>
      <c r="J5" s="215"/>
    </row>
    <row r="6" spans="1:10" ht="15.75">
      <c r="A6" s="210" t="s">
        <v>596</v>
      </c>
      <c r="B6" s="216" t="s">
        <v>597</v>
      </c>
      <c r="C6" s="212"/>
      <c r="D6" s="213"/>
      <c r="E6" s="214"/>
      <c r="F6" s="214"/>
      <c r="G6" s="214"/>
      <c r="H6" s="135"/>
      <c r="I6" s="135"/>
      <c r="J6" s="215"/>
    </row>
    <row r="7" spans="1:10" ht="13.5" thickBot="1">
      <c r="A7" s="217"/>
      <c r="B7" s="218"/>
      <c r="C7" s="219"/>
      <c r="D7" s="220"/>
      <c r="E7" s="221"/>
      <c r="F7" s="221"/>
      <c r="G7" s="221"/>
      <c r="H7" s="222"/>
      <c r="I7" s="222"/>
      <c r="J7" s="223"/>
    </row>
    <row r="8" spans="1:10" ht="16.5" thickBot="1">
      <c r="A8" s="224" t="s">
        <v>598</v>
      </c>
      <c r="B8" s="225" t="s">
        <v>599</v>
      </c>
      <c r="C8" s="226" t="s">
        <v>600</v>
      </c>
      <c r="D8" s="224" t="s">
        <v>601</v>
      </c>
      <c r="E8" s="227" t="s">
        <v>602</v>
      </c>
      <c r="F8" s="228"/>
      <c r="G8" s="228"/>
      <c r="H8" s="228"/>
      <c r="I8" s="228"/>
      <c r="J8" s="229"/>
    </row>
    <row r="9" spans="1:10" ht="16.5" thickBot="1">
      <c r="A9" s="230"/>
      <c r="B9" s="231"/>
      <c r="C9" s="232"/>
      <c r="D9" s="230"/>
      <c r="E9" s="233" t="s">
        <v>603</v>
      </c>
      <c r="F9" s="234"/>
      <c r="G9" s="235"/>
      <c r="H9" s="233" t="s">
        <v>604</v>
      </c>
      <c r="I9" s="234"/>
      <c r="J9" s="235"/>
    </row>
    <row r="10" spans="1:10" ht="32.25" thickBot="1">
      <c r="A10" s="236"/>
      <c r="B10" s="237"/>
      <c r="C10" s="238"/>
      <c r="D10" s="236"/>
      <c r="E10" s="239" t="s">
        <v>605</v>
      </c>
      <c r="F10" s="239" t="s">
        <v>606</v>
      </c>
      <c r="G10" s="240" t="s">
        <v>607</v>
      </c>
      <c r="H10" s="241" t="s">
        <v>608</v>
      </c>
      <c r="I10" s="241" t="s">
        <v>609</v>
      </c>
      <c r="J10" s="242" t="s">
        <v>610</v>
      </c>
    </row>
    <row r="11" spans="1:10" ht="15.75">
      <c r="A11" s="243" t="s">
        <v>611</v>
      </c>
      <c r="B11" s="244"/>
      <c r="C11" s="244"/>
      <c r="D11" s="244"/>
      <c r="E11" s="244"/>
      <c r="F11" s="244"/>
      <c r="G11" s="244"/>
      <c r="H11" s="244"/>
      <c r="I11" s="244"/>
      <c r="J11" s="245"/>
    </row>
    <row r="12" spans="1:10" ht="63">
      <c r="A12" s="246" t="s">
        <v>612</v>
      </c>
      <c r="B12" s="247">
        <v>100000</v>
      </c>
      <c r="C12" s="248">
        <v>43371</v>
      </c>
      <c r="D12" s="249" t="s">
        <v>613</v>
      </c>
      <c r="E12" s="250">
        <v>100000</v>
      </c>
      <c r="F12" s="247"/>
      <c r="G12" s="251"/>
      <c r="H12" s="251"/>
      <c r="I12" s="251"/>
      <c r="J12" s="252"/>
    </row>
    <row r="13" spans="1:10" ht="63">
      <c r="A13" s="246" t="s">
        <v>612</v>
      </c>
      <c r="B13" s="247">
        <v>22000</v>
      </c>
      <c r="C13" s="253">
        <v>43370</v>
      </c>
      <c r="D13" s="249" t="s">
        <v>614</v>
      </c>
      <c r="E13" s="250">
        <v>22000</v>
      </c>
      <c r="F13" s="247"/>
      <c r="G13" s="251"/>
      <c r="H13" s="251"/>
      <c r="I13" s="251"/>
      <c r="J13" s="252"/>
    </row>
    <row r="14" spans="1:10" ht="31.5">
      <c r="A14" s="246" t="s">
        <v>615</v>
      </c>
      <c r="B14" s="247">
        <v>19545</v>
      </c>
      <c r="C14" s="253">
        <v>43370</v>
      </c>
      <c r="D14" s="249" t="s">
        <v>616</v>
      </c>
      <c r="E14" s="250">
        <v>19545</v>
      </c>
      <c r="F14" s="247"/>
      <c r="G14" s="251"/>
      <c r="H14" s="251"/>
      <c r="I14" s="251"/>
      <c r="J14" s="252"/>
    </row>
    <row r="15" spans="1:10" ht="63">
      <c r="A15" s="246" t="s">
        <v>617</v>
      </c>
      <c r="B15" s="247">
        <v>209800</v>
      </c>
      <c r="C15" s="253">
        <v>43369</v>
      </c>
      <c r="D15" s="249" t="s">
        <v>618</v>
      </c>
      <c r="E15" s="250">
        <v>209800</v>
      </c>
      <c r="F15" s="247"/>
      <c r="G15" s="251"/>
      <c r="H15" s="251"/>
      <c r="I15" s="251"/>
      <c r="J15" s="252"/>
    </row>
    <row r="16" spans="1:10" ht="78.75">
      <c r="A16" s="246" t="s">
        <v>619</v>
      </c>
      <c r="B16" s="247">
        <v>21300</v>
      </c>
      <c r="C16" s="253">
        <v>43368</v>
      </c>
      <c r="D16" s="249" t="s">
        <v>620</v>
      </c>
      <c r="E16" s="250">
        <v>21300</v>
      </c>
      <c r="F16" s="247"/>
      <c r="G16" s="251"/>
      <c r="H16" s="251"/>
      <c r="I16" s="251"/>
      <c r="J16" s="252"/>
    </row>
    <row r="17" spans="1:10" ht="63">
      <c r="A17" s="246" t="s">
        <v>621</v>
      </c>
      <c r="B17" s="247">
        <v>10000</v>
      </c>
      <c r="C17" s="253">
        <v>43368</v>
      </c>
      <c r="D17" s="249" t="s">
        <v>622</v>
      </c>
      <c r="E17" s="250">
        <v>10000</v>
      </c>
      <c r="F17" s="247"/>
      <c r="G17" s="251"/>
      <c r="H17" s="251"/>
      <c r="I17" s="251"/>
      <c r="J17" s="252"/>
    </row>
    <row r="18" spans="1:10" ht="63">
      <c r="A18" s="246" t="s">
        <v>623</v>
      </c>
      <c r="B18" s="247">
        <v>10000</v>
      </c>
      <c r="C18" s="253">
        <v>43368</v>
      </c>
      <c r="D18" s="249" t="s">
        <v>622</v>
      </c>
      <c r="E18" s="250">
        <v>10000</v>
      </c>
      <c r="F18" s="247"/>
      <c r="G18" s="251"/>
      <c r="H18" s="251"/>
      <c r="I18" s="251"/>
      <c r="J18" s="252"/>
    </row>
    <row r="19" spans="1:10" ht="78.75">
      <c r="A19" s="246" t="s">
        <v>624</v>
      </c>
      <c r="B19" s="247">
        <v>8640</v>
      </c>
      <c r="C19" s="253">
        <v>43367</v>
      </c>
      <c r="D19" s="249" t="s">
        <v>625</v>
      </c>
      <c r="E19" s="250">
        <v>8640</v>
      </c>
      <c r="F19" s="247"/>
      <c r="G19" s="251"/>
      <c r="H19" s="251"/>
      <c r="I19" s="251"/>
      <c r="J19" s="252"/>
    </row>
    <row r="20" spans="1:10" ht="78.75">
      <c r="A20" s="246" t="s">
        <v>626</v>
      </c>
      <c r="B20" s="247">
        <v>8640</v>
      </c>
      <c r="C20" s="253">
        <v>43367</v>
      </c>
      <c r="D20" s="249" t="s">
        <v>625</v>
      </c>
      <c r="E20" s="250">
        <v>8640</v>
      </c>
      <c r="F20" s="247"/>
      <c r="G20" s="251"/>
      <c r="H20" s="251"/>
      <c r="I20" s="251"/>
      <c r="J20" s="252"/>
    </row>
    <row r="21" spans="1:10" ht="63">
      <c r="A21" s="246" t="s">
        <v>627</v>
      </c>
      <c r="B21" s="247">
        <v>11650</v>
      </c>
      <c r="C21" s="253">
        <v>43356</v>
      </c>
      <c r="D21" s="249" t="s">
        <v>628</v>
      </c>
      <c r="E21" s="247">
        <v>11650</v>
      </c>
      <c r="F21" s="251"/>
      <c r="G21" s="251"/>
      <c r="H21" s="251"/>
      <c r="I21" s="251"/>
      <c r="J21" s="252"/>
    </row>
    <row r="22" spans="1:10" ht="63">
      <c r="A22" s="246" t="s">
        <v>629</v>
      </c>
      <c r="B22" s="247">
        <v>18550</v>
      </c>
      <c r="C22" s="253">
        <v>43356</v>
      </c>
      <c r="D22" s="249" t="s">
        <v>630</v>
      </c>
      <c r="E22" s="247">
        <v>18550</v>
      </c>
      <c r="F22" s="251"/>
      <c r="G22" s="251"/>
      <c r="H22" s="251"/>
      <c r="I22" s="251"/>
      <c r="J22" s="252"/>
    </row>
    <row r="23" spans="1:10" ht="63">
      <c r="A23" s="246" t="s">
        <v>631</v>
      </c>
      <c r="B23" s="247">
        <v>18550</v>
      </c>
      <c r="C23" s="253">
        <v>43356</v>
      </c>
      <c r="D23" s="249" t="s">
        <v>630</v>
      </c>
      <c r="E23" s="250">
        <v>18550</v>
      </c>
      <c r="F23" s="247"/>
      <c r="G23" s="251"/>
      <c r="H23" s="251"/>
      <c r="I23" s="251"/>
      <c r="J23" s="252"/>
    </row>
    <row r="24" spans="1:10" ht="63">
      <c r="A24" s="246" t="s">
        <v>632</v>
      </c>
      <c r="B24" s="247">
        <v>18550</v>
      </c>
      <c r="C24" s="253">
        <v>43356</v>
      </c>
      <c r="D24" s="249" t="s">
        <v>630</v>
      </c>
      <c r="E24" s="250">
        <v>18550</v>
      </c>
      <c r="F24" s="247"/>
      <c r="G24" s="251"/>
      <c r="H24" s="251"/>
      <c r="I24" s="251"/>
      <c r="J24" s="252"/>
    </row>
    <row r="25" spans="1:10" ht="63">
      <c r="A25" s="246" t="s">
        <v>633</v>
      </c>
      <c r="B25" s="247">
        <v>18550</v>
      </c>
      <c r="C25" s="253">
        <v>43356</v>
      </c>
      <c r="D25" s="249" t="s">
        <v>630</v>
      </c>
      <c r="E25" s="250">
        <v>18550</v>
      </c>
      <c r="F25" s="247"/>
      <c r="G25" s="251"/>
      <c r="H25" s="251"/>
      <c r="I25" s="251"/>
      <c r="J25" s="252"/>
    </row>
    <row r="26" spans="1:10" ht="63">
      <c r="A26" s="246" t="s">
        <v>634</v>
      </c>
      <c r="B26" s="247">
        <v>18550</v>
      </c>
      <c r="C26" s="253">
        <v>43356</v>
      </c>
      <c r="D26" s="249" t="s">
        <v>630</v>
      </c>
      <c r="E26" s="250">
        <v>18550</v>
      </c>
      <c r="F26" s="247"/>
      <c r="G26" s="251"/>
      <c r="H26" s="251"/>
      <c r="I26" s="251"/>
      <c r="J26" s="252"/>
    </row>
    <row r="27" spans="1:10" ht="63">
      <c r="A27" s="246" t="s">
        <v>635</v>
      </c>
      <c r="B27" s="247">
        <v>18550</v>
      </c>
      <c r="C27" s="253">
        <v>43356</v>
      </c>
      <c r="D27" s="249" t="s">
        <v>630</v>
      </c>
      <c r="E27" s="250">
        <v>18550</v>
      </c>
      <c r="F27" s="247"/>
      <c r="G27" s="251"/>
      <c r="H27" s="251"/>
      <c r="I27" s="251"/>
      <c r="J27" s="252"/>
    </row>
    <row r="28" spans="1:10" ht="47.25">
      <c r="A28" s="246" t="s">
        <v>636</v>
      </c>
      <c r="B28" s="247">
        <v>18550</v>
      </c>
      <c r="C28" s="253">
        <v>43356</v>
      </c>
      <c r="D28" s="249" t="s">
        <v>637</v>
      </c>
      <c r="E28" s="250">
        <v>18550</v>
      </c>
      <c r="F28" s="247"/>
      <c r="G28" s="251"/>
      <c r="H28" s="251"/>
      <c r="I28" s="251"/>
      <c r="J28" s="252"/>
    </row>
    <row r="29" spans="1:10" ht="78.75">
      <c r="A29" s="246" t="s">
        <v>638</v>
      </c>
      <c r="B29" s="247">
        <v>124700</v>
      </c>
      <c r="C29" s="254">
        <v>43353</v>
      </c>
      <c r="D29" s="249" t="s">
        <v>639</v>
      </c>
      <c r="E29" s="247">
        <v>124700</v>
      </c>
      <c r="F29" s="251"/>
      <c r="G29" s="251"/>
      <c r="H29" s="251"/>
      <c r="I29" s="251"/>
      <c r="J29" s="252"/>
    </row>
    <row r="30" spans="1:10" ht="63">
      <c r="A30" s="246" t="s">
        <v>640</v>
      </c>
      <c r="B30" s="247">
        <v>21000</v>
      </c>
      <c r="C30" s="248">
        <v>43340</v>
      </c>
      <c r="D30" s="249" t="s">
        <v>641</v>
      </c>
      <c r="E30" s="255"/>
      <c r="F30" s="250">
        <v>21000</v>
      </c>
      <c r="G30" s="251"/>
      <c r="H30" s="251"/>
      <c r="I30" s="251"/>
      <c r="J30" s="252"/>
    </row>
    <row r="31" spans="1:10" ht="63">
      <c r="A31" s="246" t="s">
        <v>642</v>
      </c>
      <c r="B31" s="247">
        <v>18400</v>
      </c>
      <c r="C31" s="248">
        <v>43332</v>
      </c>
      <c r="D31" s="249" t="s">
        <v>643</v>
      </c>
      <c r="E31" s="255"/>
      <c r="F31" s="250">
        <v>18400</v>
      </c>
      <c r="G31" s="251"/>
      <c r="H31" s="251"/>
      <c r="I31" s="251"/>
      <c r="J31" s="252"/>
    </row>
    <row r="32" spans="1:10" ht="63">
      <c r="A32" s="246" t="s">
        <v>644</v>
      </c>
      <c r="B32" s="247">
        <v>18400</v>
      </c>
      <c r="C32" s="248">
        <v>43332</v>
      </c>
      <c r="D32" s="249" t="s">
        <v>643</v>
      </c>
      <c r="E32" s="255"/>
      <c r="F32" s="250">
        <v>18400</v>
      </c>
      <c r="G32" s="251"/>
      <c r="H32" s="251"/>
      <c r="I32" s="251"/>
      <c r="J32" s="252"/>
    </row>
    <row r="33" spans="1:10" ht="63">
      <c r="A33" s="246" t="s">
        <v>645</v>
      </c>
      <c r="B33" s="247">
        <v>187500</v>
      </c>
      <c r="C33" s="248">
        <v>43327</v>
      </c>
      <c r="D33" s="249" t="s">
        <v>646</v>
      </c>
      <c r="E33" s="255"/>
      <c r="F33" s="250">
        <v>187500</v>
      </c>
      <c r="G33" s="251"/>
      <c r="H33" s="251"/>
      <c r="I33" s="251"/>
      <c r="J33" s="252"/>
    </row>
    <row r="34" spans="1:10" ht="47.25">
      <c r="A34" s="246" t="s">
        <v>647</v>
      </c>
      <c r="B34" s="247">
        <v>97200</v>
      </c>
      <c r="C34" s="248">
        <v>43307</v>
      </c>
      <c r="D34" s="249" t="s">
        <v>648</v>
      </c>
      <c r="E34" s="255"/>
      <c r="F34" s="250">
        <v>97200</v>
      </c>
      <c r="G34" s="251"/>
      <c r="H34" s="251"/>
      <c r="I34" s="251"/>
      <c r="J34" s="252"/>
    </row>
    <row r="35" spans="1:10" ht="31.5">
      <c r="A35" s="246" t="s">
        <v>649</v>
      </c>
      <c r="B35" s="247">
        <v>15300</v>
      </c>
      <c r="C35" s="248">
        <v>43290</v>
      </c>
      <c r="D35" s="249" t="s">
        <v>650</v>
      </c>
      <c r="E35" s="255"/>
      <c r="F35" s="250">
        <v>15300</v>
      </c>
      <c r="G35" s="251"/>
      <c r="H35" s="251"/>
      <c r="I35" s="251"/>
      <c r="J35" s="252"/>
    </row>
    <row r="36" spans="1:10" ht="31.5">
      <c r="A36" s="246" t="s">
        <v>651</v>
      </c>
      <c r="B36" s="247">
        <v>14100</v>
      </c>
      <c r="C36" s="248">
        <v>43228</v>
      </c>
      <c r="D36" s="249" t="s">
        <v>652</v>
      </c>
      <c r="E36" s="255"/>
      <c r="F36" s="250">
        <v>14100</v>
      </c>
      <c r="G36" s="251"/>
      <c r="H36" s="251"/>
      <c r="I36" s="251"/>
      <c r="J36" s="252"/>
    </row>
    <row r="37" spans="1:10" s="198" customFormat="1" ht="15.75">
      <c r="A37" s="256" t="s">
        <v>653</v>
      </c>
      <c r="B37" s="257">
        <v>10000</v>
      </c>
      <c r="C37" s="258">
        <v>37902</v>
      </c>
      <c r="D37" s="259" t="s">
        <v>654</v>
      </c>
      <c r="E37" s="260"/>
      <c r="F37" s="260"/>
      <c r="G37" s="260"/>
      <c r="H37" s="261"/>
      <c r="I37" s="261"/>
      <c r="J37" s="262">
        <v>10000</v>
      </c>
    </row>
    <row r="38" spans="1:10" s="198" customFormat="1" ht="15.75">
      <c r="A38" s="256" t="s">
        <v>655</v>
      </c>
      <c r="B38" s="257">
        <v>7000</v>
      </c>
      <c r="C38" s="258">
        <v>37088</v>
      </c>
      <c r="D38" s="259"/>
      <c r="E38" s="260"/>
      <c r="F38" s="260"/>
      <c r="G38" s="260"/>
      <c r="H38" s="261"/>
      <c r="I38" s="261"/>
      <c r="J38" s="262">
        <v>7000</v>
      </c>
    </row>
    <row r="39" spans="1:10" s="198" customFormat="1" ht="15.75">
      <c r="A39" s="256" t="s">
        <v>656</v>
      </c>
      <c r="B39" s="257">
        <v>2500</v>
      </c>
      <c r="C39" s="258">
        <v>36264</v>
      </c>
      <c r="D39" s="259"/>
      <c r="E39" s="260"/>
      <c r="F39" s="260"/>
      <c r="G39" s="260"/>
      <c r="H39" s="261"/>
      <c r="I39" s="261"/>
      <c r="J39" s="262">
        <v>2500</v>
      </c>
    </row>
    <row r="40" spans="1:10" s="198" customFormat="1" ht="15.75">
      <c r="A40" s="256" t="s">
        <v>657</v>
      </c>
      <c r="B40" s="257">
        <v>5000</v>
      </c>
      <c r="C40" s="258">
        <v>36194</v>
      </c>
      <c r="D40" s="259" t="s">
        <v>654</v>
      </c>
      <c r="E40" s="260"/>
      <c r="F40" s="260"/>
      <c r="G40" s="260"/>
      <c r="H40" s="261"/>
      <c r="I40" s="261"/>
      <c r="J40" s="262">
        <v>5000</v>
      </c>
    </row>
    <row r="41" spans="1:10" s="198" customFormat="1" ht="15.75">
      <c r="A41" s="256" t="s">
        <v>658</v>
      </c>
      <c r="B41" s="257">
        <v>5000</v>
      </c>
      <c r="C41" s="258">
        <v>35695</v>
      </c>
      <c r="D41" s="259" t="s">
        <v>654</v>
      </c>
      <c r="E41" s="260"/>
      <c r="F41" s="260"/>
      <c r="G41" s="260"/>
      <c r="H41" s="261"/>
      <c r="I41" s="261"/>
      <c r="J41" s="262">
        <v>5000</v>
      </c>
    </row>
    <row r="42" spans="1:10" s="198" customFormat="1" ht="15.75">
      <c r="A42" s="256" t="s">
        <v>659</v>
      </c>
      <c r="B42" s="257">
        <v>1200</v>
      </c>
      <c r="C42" s="258">
        <v>35633</v>
      </c>
      <c r="D42" s="259" t="s">
        <v>654</v>
      </c>
      <c r="E42" s="260"/>
      <c r="F42" s="260"/>
      <c r="G42" s="260"/>
      <c r="H42" s="261"/>
      <c r="I42" s="261"/>
      <c r="J42" s="262">
        <v>1200</v>
      </c>
    </row>
    <row r="43" spans="1:10" s="198" customFormat="1" ht="15.75">
      <c r="A43" s="256" t="s">
        <v>660</v>
      </c>
      <c r="B43" s="257">
        <v>3600</v>
      </c>
      <c r="C43" s="258">
        <v>35603</v>
      </c>
      <c r="D43" s="259" t="s">
        <v>654</v>
      </c>
      <c r="E43" s="260"/>
      <c r="F43" s="260"/>
      <c r="G43" s="260"/>
      <c r="H43" s="261"/>
      <c r="I43" s="261"/>
      <c r="J43" s="262">
        <v>3600</v>
      </c>
    </row>
    <row r="44" spans="1:10" s="198" customFormat="1" ht="15.75">
      <c r="A44" s="256" t="s">
        <v>661</v>
      </c>
      <c r="B44" s="257">
        <v>20000</v>
      </c>
      <c r="C44" s="258">
        <v>35488</v>
      </c>
      <c r="D44" s="259" t="s">
        <v>654</v>
      </c>
      <c r="E44" s="260"/>
      <c r="F44" s="260"/>
      <c r="G44" s="260"/>
      <c r="H44" s="261"/>
      <c r="I44" s="261"/>
      <c r="J44" s="262">
        <v>20000</v>
      </c>
    </row>
    <row r="45" spans="1:10" s="198" customFormat="1" ht="15.75">
      <c r="A45" s="256" t="s">
        <v>662</v>
      </c>
      <c r="B45" s="257">
        <v>5000</v>
      </c>
      <c r="C45" s="258">
        <v>32675</v>
      </c>
      <c r="D45" s="259"/>
      <c r="E45" s="257"/>
      <c r="F45" s="257"/>
      <c r="G45" s="257"/>
      <c r="H45" s="263"/>
      <c r="I45" s="263"/>
      <c r="J45" s="262">
        <v>5000</v>
      </c>
    </row>
    <row r="46" spans="1:10" s="198" customFormat="1" ht="15.75">
      <c r="A46" s="256" t="s">
        <v>663</v>
      </c>
      <c r="B46" s="257">
        <v>1500</v>
      </c>
      <c r="C46" s="258">
        <v>31167</v>
      </c>
      <c r="D46" s="259" t="s">
        <v>654</v>
      </c>
      <c r="E46" s="257"/>
      <c r="F46" s="257"/>
      <c r="G46" s="257"/>
      <c r="H46" s="263"/>
      <c r="I46" s="263"/>
      <c r="J46" s="262">
        <v>1500</v>
      </c>
    </row>
    <row r="47" spans="1:10" s="198" customFormat="1" ht="15.75">
      <c r="A47" s="256" t="s">
        <v>664</v>
      </c>
      <c r="B47" s="257">
        <v>1300</v>
      </c>
      <c r="C47" s="258">
        <v>30471</v>
      </c>
      <c r="D47" s="259" t="s">
        <v>654</v>
      </c>
      <c r="E47" s="257"/>
      <c r="F47" s="257"/>
      <c r="G47" s="257"/>
      <c r="H47" s="263"/>
      <c r="I47" s="263"/>
      <c r="J47" s="262">
        <v>1300</v>
      </c>
    </row>
    <row r="48" spans="1:10" s="198" customFormat="1" ht="15.75">
      <c r="A48" s="256" t="s">
        <v>665</v>
      </c>
      <c r="B48" s="257">
        <v>1500</v>
      </c>
      <c r="C48" s="258">
        <v>30078</v>
      </c>
      <c r="D48" s="259" t="s">
        <v>654</v>
      </c>
      <c r="E48" s="257"/>
      <c r="F48" s="257"/>
      <c r="G48" s="257"/>
      <c r="H48" s="263"/>
      <c r="I48" s="263"/>
      <c r="J48" s="262">
        <v>1500</v>
      </c>
    </row>
    <row r="49" spans="1:12" s="198" customFormat="1" ht="15.75">
      <c r="A49" s="256" t="s">
        <v>665</v>
      </c>
      <c r="B49" s="257">
        <v>1000</v>
      </c>
      <c r="C49" s="258">
        <v>29664</v>
      </c>
      <c r="D49" s="259" t="s">
        <v>654</v>
      </c>
      <c r="E49" s="257"/>
      <c r="F49" s="257"/>
      <c r="G49" s="257"/>
      <c r="H49" s="263"/>
      <c r="I49" s="263"/>
      <c r="J49" s="262">
        <v>1000</v>
      </c>
    </row>
    <row r="50" spans="1:12" s="198" customFormat="1" ht="15.75">
      <c r="A50" s="256" t="s">
        <v>666</v>
      </c>
      <c r="B50" s="257">
        <v>500</v>
      </c>
      <c r="C50" s="258">
        <v>28817</v>
      </c>
      <c r="D50" s="259" t="s">
        <v>654</v>
      </c>
      <c r="E50" s="257"/>
      <c r="F50" s="257"/>
      <c r="G50" s="257"/>
      <c r="H50" s="263"/>
      <c r="I50" s="263"/>
      <c r="J50" s="262">
        <v>500</v>
      </c>
    </row>
    <row r="51" spans="1:12" s="198" customFormat="1" ht="15.75">
      <c r="A51" s="256" t="s">
        <v>667</v>
      </c>
      <c r="B51" s="257">
        <v>1250</v>
      </c>
      <c r="C51" s="258">
        <v>28730</v>
      </c>
      <c r="D51" s="259" t="s">
        <v>654</v>
      </c>
      <c r="E51" s="257"/>
      <c r="F51" s="257"/>
      <c r="G51" s="257"/>
      <c r="H51" s="263"/>
      <c r="I51" s="263"/>
      <c r="J51" s="262">
        <v>1250</v>
      </c>
    </row>
    <row r="52" spans="1:12" s="198" customFormat="1" ht="16.5" thickBot="1">
      <c r="A52" s="264" t="s">
        <v>668</v>
      </c>
      <c r="B52" s="265">
        <v>1250</v>
      </c>
      <c r="C52" s="266">
        <v>28549</v>
      </c>
      <c r="D52" s="267" t="s">
        <v>654</v>
      </c>
      <c r="E52" s="265"/>
      <c r="F52" s="265"/>
      <c r="G52" s="265"/>
      <c r="H52" s="268"/>
      <c r="I52" s="268"/>
      <c r="J52" s="269">
        <v>1250</v>
      </c>
    </row>
    <row r="53" spans="1:12" ht="16.5" thickBot="1">
      <c r="A53" s="270" t="s">
        <v>508</v>
      </c>
      <c r="B53" s="271">
        <f>SUM(B12:B52)</f>
        <v>1115625</v>
      </c>
      <c r="C53" s="272"/>
      <c r="D53" s="273"/>
      <c r="E53" s="271">
        <f>SUM(E12:E52)</f>
        <v>676125</v>
      </c>
      <c r="F53" s="271">
        <f>SUM(F12:F52)</f>
        <v>371900</v>
      </c>
      <c r="G53" s="271">
        <f t="shared" ref="G53:I53" si="0">SUM(G12:G52)</f>
        <v>0</v>
      </c>
      <c r="H53" s="271">
        <f t="shared" si="0"/>
        <v>0</v>
      </c>
      <c r="I53" s="271">
        <f t="shared" si="0"/>
        <v>0</v>
      </c>
      <c r="J53" s="274">
        <f>SUM(J12:J52)</f>
        <v>67600</v>
      </c>
      <c r="K53" s="275"/>
      <c r="L53" s="275"/>
    </row>
    <row r="54" spans="1:12" ht="15.75">
      <c r="A54" s="276"/>
      <c r="B54" s="277"/>
      <c r="C54" s="278"/>
      <c r="D54" s="279"/>
      <c r="E54" s="280"/>
      <c r="F54" s="280"/>
      <c r="G54" s="280"/>
      <c r="H54" s="280"/>
      <c r="I54" s="280"/>
      <c r="J54" s="280"/>
      <c r="K54" s="275"/>
      <c r="L54" s="275"/>
    </row>
    <row r="55" spans="1:12" ht="15.75">
      <c r="A55" s="276"/>
      <c r="B55" s="277"/>
      <c r="C55" s="278"/>
      <c r="D55" s="279"/>
      <c r="E55" s="280"/>
      <c r="F55" s="280"/>
      <c r="G55" s="280"/>
      <c r="H55" s="280"/>
      <c r="I55" s="280"/>
      <c r="J55" s="280"/>
      <c r="K55" s="275"/>
      <c r="L55" s="275"/>
    </row>
    <row r="56" spans="1:12" ht="15.75">
      <c r="A56" s="276"/>
      <c r="B56" s="277"/>
      <c r="C56" s="278"/>
      <c r="D56" s="279"/>
      <c r="E56" s="280"/>
      <c r="F56" s="280"/>
      <c r="G56" s="280"/>
      <c r="H56" s="280"/>
      <c r="I56" s="280"/>
      <c r="J56" s="280"/>
      <c r="K56" s="275"/>
      <c r="L56" s="275"/>
    </row>
    <row r="57" spans="1:12" ht="16.5" thickBot="1">
      <c r="A57" s="281"/>
      <c r="B57" s="277"/>
      <c r="C57" s="278"/>
      <c r="D57" s="279"/>
      <c r="E57" s="280"/>
      <c r="F57" s="280"/>
      <c r="G57" s="280"/>
      <c r="H57" s="280"/>
      <c r="I57" s="280"/>
      <c r="J57" s="280"/>
    </row>
    <row r="58" spans="1:12" ht="16.5" thickBot="1">
      <c r="A58" s="282" t="s">
        <v>669</v>
      </c>
      <c r="B58" s="283"/>
      <c r="C58" s="283"/>
      <c r="D58" s="283"/>
      <c r="E58" s="283"/>
      <c r="F58" s="283"/>
      <c r="G58" s="283"/>
      <c r="H58" s="283"/>
      <c r="I58" s="283"/>
      <c r="J58" s="284"/>
    </row>
    <row r="59" spans="1:12" s="291" customFormat="1" ht="94.5">
      <c r="A59" s="285" t="s">
        <v>670</v>
      </c>
      <c r="B59" s="286">
        <v>190000</v>
      </c>
      <c r="C59" s="287">
        <v>43370</v>
      </c>
      <c r="D59" s="288" t="s">
        <v>671</v>
      </c>
      <c r="E59" s="286">
        <v>190000</v>
      </c>
      <c r="F59" s="286"/>
      <c r="G59" s="289"/>
      <c r="H59" s="289"/>
      <c r="I59" s="289"/>
      <c r="J59" s="290"/>
    </row>
    <row r="60" spans="1:12" s="291" customFormat="1" ht="47.25">
      <c r="A60" s="246" t="s">
        <v>672</v>
      </c>
      <c r="B60" s="247">
        <v>27200</v>
      </c>
      <c r="C60" s="254">
        <v>43367</v>
      </c>
      <c r="D60" s="292" t="s">
        <v>673</v>
      </c>
      <c r="E60" s="247">
        <v>27200</v>
      </c>
      <c r="F60" s="247"/>
      <c r="G60" s="293"/>
      <c r="H60" s="293"/>
      <c r="I60" s="293"/>
      <c r="J60" s="294"/>
    </row>
    <row r="61" spans="1:12" s="291" customFormat="1" ht="63">
      <c r="A61" s="246" t="s">
        <v>674</v>
      </c>
      <c r="B61" s="247">
        <v>78000</v>
      </c>
      <c r="C61" s="254">
        <v>43362</v>
      </c>
      <c r="D61" s="292" t="s">
        <v>675</v>
      </c>
      <c r="E61" s="247">
        <v>78000</v>
      </c>
      <c r="F61" s="247"/>
      <c r="G61" s="293"/>
      <c r="H61" s="293"/>
      <c r="I61" s="293"/>
      <c r="J61" s="294"/>
    </row>
    <row r="62" spans="1:12" s="291" customFormat="1" ht="63">
      <c r="A62" s="246" t="s">
        <v>676</v>
      </c>
      <c r="B62" s="247">
        <v>103900</v>
      </c>
      <c r="C62" s="254">
        <v>43360</v>
      </c>
      <c r="D62" s="292" t="s">
        <v>677</v>
      </c>
      <c r="E62" s="247">
        <v>103900</v>
      </c>
      <c r="F62" s="247"/>
      <c r="G62" s="293"/>
      <c r="H62" s="293"/>
      <c r="I62" s="293"/>
      <c r="J62" s="294"/>
    </row>
    <row r="63" spans="1:12" s="291" customFormat="1" ht="63">
      <c r="A63" s="246" t="s">
        <v>676</v>
      </c>
      <c r="B63" s="247">
        <v>25000</v>
      </c>
      <c r="C63" s="254">
        <v>43360</v>
      </c>
      <c r="D63" s="292" t="s">
        <v>677</v>
      </c>
      <c r="E63" s="247">
        <v>25000</v>
      </c>
      <c r="F63" s="247"/>
      <c r="G63" s="293"/>
      <c r="H63" s="293"/>
      <c r="I63" s="293"/>
      <c r="J63" s="294"/>
    </row>
    <row r="64" spans="1:12" s="291" customFormat="1" ht="63">
      <c r="A64" s="246" t="s">
        <v>678</v>
      </c>
      <c r="B64" s="247">
        <v>208500</v>
      </c>
      <c r="C64" s="254">
        <v>43347</v>
      </c>
      <c r="D64" s="292" t="s">
        <v>679</v>
      </c>
      <c r="E64" s="247">
        <v>208500</v>
      </c>
      <c r="F64" s="247"/>
      <c r="G64" s="293"/>
      <c r="H64" s="293"/>
      <c r="I64" s="293"/>
      <c r="J64" s="294"/>
    </row>
    <row r="65" spans="1:11" s="291" customFormat="1" ht="78.75">
      <c r="A65" s="246" t="s">
        <v>676</v>
      </c>
      <c r="B65" s="247">
        <v>251000</v>
      </c>
      <c r="C65" s="254">
        <v>43320</v>
      </c>
      <c r="D65" s="292" t="s">
        <v>680</v>
      </c>
      <c r="E65" s="250"/>
      <c r="F65" s="247">
        <v>251000</v>
      </c>
      <c r="G65" s="293"/>
      <c r="H65" s="293"/>
      <c r="I65" s="293"/>
      <c r="J65" s="294"/>
    </row>
    <row r="66" spans="1:11" s="291" customFormat="1" ht="94.5">
      <c r="A66" s="246" t="s">
        <v>681</v>
      </c>
      <c r="B66" s="247">
        <v>126900</v>
      </c>
      <c r="C66" s="254">
        <v>43305</v>
      </c>
      <c r="D66" s="295" t="s">
        <v>682</v>
      </c>
      <c r="E66" s="250"/>
      <c r="F66" s="247">
        <v>126900</v>
      </c>
      <c r="G66" s="293"/>
      <c r="H66" s="293"/>
      <c r="I66" s="293"/>
      <c r="J66" s="294"/>
    </row>
    <row r="67" spans="1:11" s="291" customFormat="1" ht="47.25">
      <c r="A67" s="246" t="s">
        <v>681</v>
      </c>
      <c r="B67" s="247">
        <v>34697.599999999999</v>
      </c>
      <c r="C67" s="254">
        <v>43285</v>
      </c>
      <c r="D67" s="292" t="s">
        <v>683</v>
      </c>
      <c r="E67" s="250"/>
      <c r="F67" s="247">
        <v>34697.599999999999</v>
      </c>
      <c r="G67" s="293"/>
      <c r="H67" s="293"/>
      <c r="I67" s="293"/>
      <c r="J67" s="294"/>
    </row>
    <row r="68" spans="1:11" s="291" customFormat="1" ht="31.5">
      <c r="A68" s="246" t="s">
        <v>684</v>
      </c>
      <c r="B68" s="247">
        <v>105000</v>
      </c>
      <c r="C68" s="254">
        <v>43217</v>
      </c>
      <c r="D68" s="292" t="s">
        <v>685</v>
      </c>
      <c r="E68" s="250"/>
      <c r="F68" s="293"/>
      <c r="G68" s="247">
        <v>105000</v>
      </c>
      <c r="H68" s="293"/>
      <c r="I68" s="293"/>
      <c r="J68" s="294"/>
    </row>
    <row r="69" spans="1:11" s="291" customFormat="1" ht="31.5">
      <c r="A69" s="246" t="s">
        <v>676</v>
      </c>
      <c r="B69" s="247">
        <v>435000</v>
      </c>
      <c r="C69" s="254">
        <v>43213</v>
      </c>
      <c r="D69" s="292" t="s">
        <v>686</v>
      </c>
      <c r="E69" s="250"/>
      <c r="F69" s="247"/>
      <c r="G69" s="247">
        <v>435000</v>
      </c>
      <c r="H69" s="293"/>
      <c r="I69" s="293"/>
      <c r="J69" s="294"/>
    </row>
    <row r="70" spans="1:11" s="291" customFormat="1" ht="31.5">
      <c r="A70" s="246" t="s">
        <v>687</v>
      </c>
      <c r="B70" s="247">
        <v>514600</v>
      </c>
      <c r="C70" s="254">
        <v>43185</v>
      </c>
      <c r="D70" s="292" t="s">
        <v>688</v>
      </c>
      <c r="E70" s="250"/>
      <c r="F70" s="293"/>
      <c r="G70" s="247">
        <v>514600</v>
      </c>
      <c r="H70" s="293"/>
      <c r="I70" s="293"/>
      <c r="J70" s="294"/>
    </row>
    <row r="71" spans="1:11" s="291" customFormat="1" ht="31.5">
      <c r="A71" s="246" t="s">
        <v>684</v>
      </c>
      <c r="B71" s="247">
        <v>177320</v>
      </c>
      <c r="C71" s="254">
        <v>43168</v>
      </c>
      <c r="D71" s="292" t="s">
        <v>689</v>
      </c>
      <c r="E71" s="250"/>
      <c r="F71" s="293"/>
      <c r="G71" s="247">
        <v>177320</v>
      </c>
      <c r="H71" s="293"/>
      <c r="I71" s="293"/>
      <c r="J71" s="294"/>
    </row>
    <row r="72" spans="1:11" s="291" customFormat="1" ht="15.75">
      <c r="A72" s="296"/>
      <c r="B72" s="247"/>
      <c r="C72" s="254"/>
      <c r="D72" s="292"/>
      <c r="E72" s="250"/>
      <c r="F72" s="293"/>
      <c r="G72" s="247"/>
      <c r="H72" s="293"/>
      <c r="I72" s="293"/>
      <c r="J72" s="293"/>
    </row>
    <row r="73" spans="1:11" s="291" customFormat="1" ht="15.75">
      <c r="A73" s="297"/>
      <c r="B73" s="298"/>
      <c r="C73" s="299"/>
      <c r="D73" s="300"/>
      <c r="E73" s="301"/>
      <c r="F73" s="302"/>
      <c r="G73" s="298"/>
      <c r="H73" s="302"/>
      <c r="I73" s="302"/>
      <c r="J73" s="302"/>
    </row>
    <row r="74" spans="1:11" s="291" customFormat="1" ht="15.75">
      <c r="A74" s="297"/>
      <c r="B74" s="298"/>
      <c r="C74" s="299"/>
      <c r="D74" s="300"/>
      <c r="E74" s="301"/>
      <c r="F74" s="302"/>
      <c r="G74" s="298"/>
      <c r="H74" s="302"/>
      <c r="I74" s="302"/>
      <c r="J74" s="302"/>
    </row>
    <row r="75" spans="1:11" s="291" customFormat="1" ht="15.75">
      <c r="A75" s="297"/>
      <c r="B75" s="298"/>
      <c r="C75" s="299"/>
      <c r="D75" s="300"/>
      <c r="E75" s="301"/>
      <c r="F75" s="302"/>
      <c r="G75" s="298"/>
      <c r="H75" s="302"/>
      <c r="I75" s="302"/>
      <c r="J75" s="302"/>
    </row>
    <row r="76" spans="1:11" s="291" customFormat="1" ht="15.75">
      <c r="A76" s="297"/>
      <c r="B76" s="298"/>
      <c r="C76" s="299"/>
      <c r="D76" s="300"/>
      <c r="E76" s="301"/>
      <c r="F76" s="302"/>
      <c r="G76" s="298"/>
      <c r="H76" s="302"/>
      <c r="I76" s="302"/>
      <c r="J76" s="302"/>
    </row>
    <row r="77" spans="1:11" s="291" customFormat="1" ht="15.75">
      <c r="A77" s="303" t="s">
        <v>690</v>
      </c>
      <c r="B77" s="304">
        <v>30000</v>
      </c>
      <c r="C77" s="305">
        <v>35530</v>
      </c>
      <c r="D77" s="306"/>
      <c r="E77" s="307"/>
      <c r="F77" s="307"/>
      <c r="G77" s="304"/>
      <c r="H77" s="308"/>
      <c r="I77" s="308"/>
      <c r="J77" s="309">
        <v>30000</v>
      </c>
    </row>
    <row r="78" spans="1:11" s="291" customFormat="1" ht="16.5" thickBot="1">
      <c r="A78" s="310" t="s">
        <v>690</v>
      </c>
      <c r="B78" s="311">
        <v>20000</v>
      </c>
      <c r="C78" s="312">
        <v>35236</v>
      </c>
      <c r="D78" s="313"/>
      <c r="E78" s="314"/>
      <c r="F78" s="314"/>
      <c r="G78" s="315"/>
      <c r="H78" s="316"/>
      <c r="I78" s="316"/>
      <c r="J78" s="317">
        <v>20000</v>
      </c>
    </row>
    <row r="79" spans="1:11" s="324" customFormat="1" ht="16.5" thickBot="1">
      <c r="A79" s="318" t="s">
        <v>508</v>
      </c>
      <c r="B79" s="319">
        <f>SUM(B59:B78)</f>
        <v>2327117.6</v>
      </c>
      <c r="C79" s="320"/>
      <c r="D79" s="321"/>
      <c r="E79" s="322">
        <f>SUM(E59:E78)</f>
        <v>632600</v>
      </c>
      <c r="F79" s="322">
        <f>SUM(F59:F78)</f>
        <v>412597.6</v>
      </c>
      <c r="G79" s="322">
        <f>SUM(G59:G78)</f>
        <v>1231920</v>
      </c>
      <c r="H79" s="322">
        <f t="shared" ref="H79:I79" si="1">SUM(H59:H78)</f>
        <v>0</v>
      </c>
      <c r="I79" s="322">
        <f t="shared" si="1"/>
        <v>0</v>
      </c>
      <c r="J79" s="322">
        <f>SUM(J59:J78)</f>
        <v>50000</v>
      </c>
      <c r="K79" s="323"/>
    </row>
    <row r="80" spans="1:11" s="324" customFormat="1" ht="16.5" thickBot="1">
      <c r="A80" s="325"/>
      <c r="B80" s="326"/>
      <c r="C80" s="327"/>
      <c r="D80" s="328"/>
      <c r="E80" s="329"/>
      <c r="F80" s="329"/>
      <c r="G80" s="329"/>
      <c r="H80" s="329"/>
      <c r="I80" s="329"/>
      <c r="J80" s="330"/>
    </row>
    <row r="81" spans="1:11" ht="16.5" thickBot="1">
      <c r="A81" s="331" t="s">
        <v>691</v>
      </c>
      <c r="B81" s="332">
        <f>SUM(B53,B79)</f>
        <v>3442742.6</v>
      </c>
      <c r="C81" s="333"/>
      <c r="D81" s="334"/>
      <c r="E81" s="332">
        <f t="shared" ref="E81:J81" si="2">SUM(E53,E79)</f>
        <v>1308725</v>
      </c>
      <c r="F81" s="332">
        <f t="shared" si="2"/>
        <v>784497.6</v>
      </c>
      <c r="G81" s="332">
        <f t="shared" si="2"/>
        <v>1231920</v>
      </c>
      <c r="H81" s="332">
        <f t="shared" si="2"/>
        <v>0</v>
      </c>
      <c r="I81" s="332">
        <f t="shared" si="2"/>
        <v>0</v>
      </c>
      <c r="J81" s="332">
        <f t="shared" si="2"/>
        <v>117600</v>
      </c>
      <c r="K81" s="335"/>
    </row>
    <row r="82" spans="1:11" ht="15.75">
      <c r="A82" s="281"/>
      <c r="B82" s="336"/>
      <c r="C82" s="212"/>
      <c r="D82" s="337"/>
      <c r="E82" s="338"/>
      <c r="F82" s="338"/>
      <c r="G82" s="338"/>
      <c r="H82" s="339"/>
      <c r="I82" s="339"/>
      <c r="J82" s="339"/>
    </row>
    <row r="83" spans="1:11" ht="15">
      <c r="A83" s="340" t="s">
        <v>429</v>
      </c>
      <c r="B83" s="340"/>
      <c r="C83" s="340"/>
      <c r="D83" s="340"/>
      <c r="E83" s="340"/>
    </row>
    <row r="84" spans="1:11" ht="15">
      <c r="A84" s="341"/>
      <c r="B84" s="342"/>
      <c r="C84" s="343"/>
      <c r="D84" s="341"/>
      <c r="E84" s="341"/>
    </row>
    <row r="85" spans="1:11" ht="15">
      <c r="A85" s="341"/>
      <c r="B85" s="342"/>
      <c r="C85" s="343"/>
      <c r="D85" s="341"/>
      <c r="E85" s="341"/>
    </row>
    <row r="86" spans="1:11" ht="15">
      <c r="A86" s="341"/>
      <c r="B86" s="342"/>
      <c r="C86" s="343"/>
      <c r="D86" s="341"/>
      <c r="E86" s="341"/>
    </row>
    <row r="87" spans="1:11" ht="15">
      <c r="A87" s="341"/>
      <c r="B87" s="342"/>
      <c r="C87" s="343"/>
      <c r="D87" s="341"/>
      <c r="E87" s="341"/>
    </row>
    <row r="89" spans="1:11" ht="18.75">
      <c r="A89" s="344" t="s">
        <v>430</v>
      </c>
      <c r="B89" s="345"/>
      <c r="C89" s="346"/>
      <c r="E89" s="347"/>
      <c r="F89" s="202"/>
      <c r="G89" s="348" t="s">
        <v>432</v>
      </c>
      <c r="H89" s="347"/>
    </row>
    <row r="90" spans="1:11" ht="18.75">
      <c r="A90" s="349" t="s">
        <v>431</v>
      </c>
      <c r="B90" s="350"/>
      <c r="C90" s="351"/>
      <c r="D90" s="352"/>
      <c r="E90" s="353"/>
      <c r="F90" s="202"/>
      <c r="G90" s="353" t="s">
        <v>692</v>
      </c>
      <c r="H90" s="353"/>
    </row>
  </sheetData>
  <sheetProtection password="CCC5" sheet="1" objects="1" scenarios="1"/>
  <mergeCells count="12">
    <mergeCell ref="A11:J11"/>
    <mergeCell ref="A58:J58"/>
    <mergeCell ref="A83:E83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ageMargins left="0.7" right="0.7" top="0.75" bottom="0.75" header="0.3" footer="0.3"/>
  <pageSetup paperSize="136" scale="7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1QTR</vt:lpstr>
      <vt:lpstr>2ndQtr</vt:lpstr>
      <vt:lpstr>3rdQtr</vt:lpstr>
      <vt:lpstr>Sheet1</vt:lpstr>
      <vt:lpstr>LDRRM</vt:lpstr>
      <vt:lpstr>SEF</vt:lpstr>
      <vt:lpstr>CASHFLOW</vt:lpstr>
      <vt:lpstr>TRUSTFUND</vt:lpstr>
      <vt:lpstr>UNLIQUIDATEDCASHADV</vt:lpstr>
      <vt:lpstr>'1QTR'!Print_Area</vt:lpstr>
      <vt:lpstr>'2ndQtr'!Print_Area</vt:lpstr>
      <vt:lpstr>'3rdQtr'!Print_Area</vt:lpstr>
      <vt:lpstr>'1QTR'!Print_Titles</vt:lpstr>
      <vt:lpstr>'2ndQtr'!Print_Titles</vt:lpstr>
      <vt:lpstr>'3rdQtr'!Print_Titles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pc2</cp:lastModifiedBy>
  <cp:lastPrinted>2018-12-10T01:31:45Z</cp:lastPrinted>
  <dcterms:created xsi:type="dcterms:W3CDTF">2014-06-05T16:09:33Z</dcterms:created>
  <dcterms:modified xsi:type="dcterms:W3CDTF">2019-01-11T03:03:56Z</dcterms:modified>
</cp:coreProperties>
</file>