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19440" windowHeight="7935"/>
  </bookViews>
  <sheets>
    <sheet name="MANPOWER.COMPLEMENT" sheetId="2" r:id="rId1"/>
    <sheet name="Sheet3" sheetId="3" state="hidden" r:id="rId2"/>
  </sheets>
  <calcPr calcId="124519"/>
</workbook>
</file>

<file path=xl/calcChain.xml><?xml version="1.0" encoding="utf-8"?>
<calcChain xmlns="http://schemas.openxmlformats.org/spreadsheetml/2006/main">
  <c r="C18" i="2"/>
  <c r="E11"/>
  <c r="D11"/>
  <c r="B18"/>
  <c r="D22" l="1"/>
  <c r="C22"/>
  <c r="E18"/>
  <c r="E14"/>
  <c r="E22" s="1"/>
  <c r="B22"/>
  <c r="C12" i="3" l="1"/>
  <c r="C13"/>
  <c r="C14"/>
  <c r="C11"/>
  <c r="C4"/>
  <c r="C5"/>
  <c r="C6"/>
  <c r="C3"/>
  <c r="C7" s="1"/>
  <c r="C17" l="1"/>
  <c r="C19" s="1"/>
  <c r="C15"/>
  <c r="F4"/>
  <c r="F5"/>
  <c r="F3"/>
  <c r="F6" s="1"/>
  <c r="F10" l="1"/>
  <c r="F8"/>
</calcChain>
</file>

<file path=xl/sharedStrings.xml><?xml version="1.0" encoding="utf-8"?>
<sst xmlns="http://schemas.openxmlformats.org/spreadsheetml/2006/main" count="38" uniqueCount="37">
  <si>
    <t>MANPOWER COMPLEMENT</t>
  </si>
  <si>
    <t xml:space="preserve">Nature of Appointment or Employment
 </t>
  </si>
  <si>
    <t>Republic of the Philippines</t>
  </si>
  <si>
    <t xml:space="preserve">Number </t>
  </si>
  <si>
    <t>Compensation and Other Benefits</t>
  </si>
  <si>
    <t>Salaries and Wages</t>
  </si>
  <si>
    <t>Other Monetary Benefits</t>
  </si>
  <si>
    <t xml:space="preserve">Total </t>
  </si>
  <si>
    <t>I. Permanent</t>
  </si>
  <si>
    <t xml:space="preserve">Grand Total </t>
  </si>
  <si>
    <t>FDP Form 13- Manpower Complement</t>
  </si>
  <si>
    <t>We hereby certify that we have reviewed the contents and hereby attest to the veracity and correctness of the data or information contained in this document.</t>
  </si>
  <si>
    <t>Notes:</t>
  </si>
  <si>
    <r>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t>
    </r>
    <r>
      <rPr>
        <i/>
        <sz val="10"/>
        <color theme="1"/>
        <rFont val="Calibri"/>
        <family val="2"/>
        <scheme val="minor"/>
      </rPr>
      <t xml:space="preserve"> (Source: PRESIDENTIAL DECREE No. 807 October 6, 1975)</t>
    </r>
  </si>
  <si>
    <r>
      <t>2.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i/>
        <sz val="10"/>
        <color theme="1"/>
        <rFont val="Calibri"/>
        <family val="2"/>
        <scheme val="minor"/>
      </rPr>
      <t xml:space="preserve"> (Source: Omnibus Rules Implementing Book V of E.O. No. 292 and Other Pertinent Civil Service Laws)</t>
    </r>
    <r>
      <rPr>
        <sz val="10"/>
        <color theme="1"/>
        <rFont val="Calibri"/>
        <family val="2"/>
        <scheme val="minor"/>
      </rPr>
      <t xml:space="preserve">
</t>
    </r>
  </si>
  <si>
    <t>JANETTE C. ASIS</t>
  </si>
  <si>
    <t>Governor</t>
  </si>
  <si>
    <t>AMADO T. ESPINO, JR.</t>
  </si>
  <si>
    <t>Province, City or Municipality: Province of Pangasinan</t>
  </si>
  <si>
    <t>PERA</t>
  </si>
  <si>
    <t>CASUAL SALARY</t>
  </si>
  <si>
    <t>JOB ORDER SALARY</t>
  </si>
  <si>
    <t>JAN</t>
  </si>
  <si>
    <t>FEB</t>
  </si>
  <si>
    <t>MAR</t>
  </si>
  <si>
    <t>*907</t>
  </si>
  <si>
    <t>*3months</t>
  </si>
  <si>
    <t>Salary Casual &amp; JO</t>
  </si>
  <si>
    <t>PERA Casual</t>
  </si>
  <si>
    <t>PGDH-Human Resource Management</t>
  </si>
  <si>
    <t>and Development Officer</t>
  </si>
  <si>
    <t>Provincial Accountant</t>
  </si>
  <si>
    <t>Budget Year 2015</t>
  </si>
  <si>
    <t>ARTURO V. SORIANO, CPA</t>
  </si>
  <si>
    <t>II. Casual</t>
  </si>
  <si>
    <t>III. Job Order/Contract of Service/Consultant</t>
  </si>
  <si>
    <t>4th Quarter</t>
  </si>
</sst>
</file>

<file path=xl/styles.xml><?xml version="1.0" encoding="utf-8"?>
<styleSheet xmlns="http://schemas.openxmlformats.org/spreadsheetml/2006/main">
  <numFmts count="1">
    <numFmt numFmtId="43" formatCode="_(* #,##0.00_);_(* \(#,##0.00\);_(* &quot;-&quot;??_);_(@_)"/>
  </numFmts>
  <fonts count="9">
    <font>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10"/>
      <color rgb="FFFF0000"/>
      <name val="Calibri"/>
      <family val="2"/>
      <scheme val="minor"/>
    </font>
    <font>
      <sz val="11"/>
      <color theme="1"/>
      <name val="Calibri"/>
      <family val="2"/>
      <scheme val="minor"/>
    </font>
    <font>
      <sz val="12"/>
      <color theme="1"/>
      <name val="Calibri"/>
      <family val="2"/>
      <scheme val="minor"/>
    </font>
    <font>
      <b/>
      <i/>
      <sz val="12"/>
      <color theme="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uble">
        <color indexed="64"/>
      </bottom>
      <diagonal/>
    </border>
  </borders>
  <cellStyleXfs count="2">
    <xf numFmtId="0" fontId="0" fillId="0" borderId="0"/>
    <xf numFmtId="43" fontId="6" fillId="0" borderId="0" applyFont="0" applyFill="0" applyBorder="0" applyAlignment="0" applyProtection="0"/>
  </cellStyleXfs>
  <cellXfs count="54">
    <xf numFmtId="0" fontId="0" fillId="0" borderId="0" xfId="0"/>
    <xf numFmtId="0" fontId="1" fillId="0" borderId="0" xfId="0" applyFont="1"/>
    <xf numFmtId="0" fontId="1" fillId="0" borderId="0" xfId="0" applyFont="1" applyBorder="1"/>
    <xf numFmtId="0" fontId="4" fillId="0" borderId="0" xfId="0" applyFont="1" applyBorder="1" applyAlignment="1">
      <alignment horizontal="center"/>
    </xf>
    <xf numFmtId="0" fontId="1" fillId="0" borderId="7" xfId="0" applyFont="1" applyBorder="1" applyAlignment="1">
      <alignment horizontal="center"/>
    </xf>
    <xf numFmtId="0" fontId="5" fillId="0" borderId="0" xfId="0" applyFont="1"/>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xf>
    <xf numFmtId="0" fontId="7" fillId="0" borderId="0" xfId="0" applyFont="1"/>
    <xf numFmtId="43" fontId="7" fillId="0" borderId="0" xfId="1" applyFont="1"/>
    <xf numFmtId="43" fontId="7" fillId="0" borderId="3" xfId="1" applyFont="1" applyBorder="1"/>
    <xf numFmtId="43" fontId="7" fillId="0" borderId="0" xfId="0" applyNumberFormat="1" applyFont="1"/>
    <xf numFmtId="43" fontId="3" fillId="0" borderId="0" xfId="0" applyNumberFormat="1" applyFont="1"/>
    <xf numFmtId="0" fontId="3" fillId="0" borderId="0" xfId="0" applyFont="1"/>
    <xf numFmtId="43" fontId="3" fillId="0" borderId="11" xfId="0" applyNumberFormat="1" applyFont="1" applyBorder="1"/>
    <xf numFmtId="43" fontId="7" fillId="0" borderId="0" xfId="1" applyFont="1" applyBorder="1"/>
    <xf numFmtId="43" fontId="3" fillId="0" borderId="0" xfId="0" applyNumberFormat="1" applyFont="1" applyBorder="1"/>
    <xf numFmtId="43" fontId="1" fillId="0" borderId="0" xfId="0" applyNumberFormat="1" applyFont="1" applyBorder="1"/>
    <xf numFmtId="0" fontId="1" fillId="0" borderId="0" xfId="0" applyFont="1" applyBorder="1" applyAlignment="1">
      <alignment horizontal="center"/>
    </xf>
    <xf numFmtId="0" fontId="1" fillId="0" borderId="0" xfId="0" applyFont="1" applyAlignment="1">
      <alignment horizontal="center"/>
    </xf>
    <xf numFmtId="0" fontId="1" fillId="0" borderId="0" xfId="0" applyFont="1" applyBorder="1" applyAlignment="1">
      <alignment horizontal="center"/>
    </xf>
    <xf numFmtId="43" fontId="1" fillId="0" borderId="0" xfId="1" applyFont="1"/>
    <xf numFmtId="43" fontId="1" fillId="0" borderId="0" xfId="0" applyNumberFormat="1" applyFont="1"/>
    <xf numFmtId="43" fontId="5" fillId="0" borderId="0" xfId="0" applyNumberFormat="1" applyFont="1"/>
    <xf numFmtId="0" fontId="8" fillId="0" borderId="1" xfId="0" applyFont="1" applyBorder="1" applyAlignment="1">
      <alignment horizontal="center"/>
    </xf>
    <xf numFmtId="0" fontId="3" fillId="0" borderId="1" xfId="0" applyFont="1" applyBorder="1" applyAlignment="1">
      <alignment horizontal="center"/>
    </xf>
    <xf numFmtId="43" fontId="3" fillId="0" borderId="1" xfId="0" applyNumberFormat="1" applyFont="1" applyBorder="1"/>
    <xf numFmtId="43" fontId="3" fillId="0" borderId="1" xfId="1" applyFont="1" applyBorder="1"/>
    <xf numFmtId="43" fontId="1" fillId="0" borderId="0" xfId="1" applyFont="1" applyBorder="1" applyAlignment="1">
      <alignment vertical="center"/>
    </xf>
    <xf numFmtId="0" fontId="1" fillId="0" borderId="0" xfId="0" applyFont="1" applyAlignment="1">
      <alignment horizontal="left" wrapText="1"/>
    </xf>
    <xf numFmtId="0" fontId="1" fillId="0" borderId="0" xfId="0" applyFont="1" applyAlignment="1">
      <alignment horizontal="left" vertical="top" wrapText="1"/>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43" fontId="1" fillId="0" borderId="4" xfId="1" applyFont="1" applyBorder="1" applyAlignment="1">
      <alignment horizontal="center" vertical="center"/>
    </xf>
    <xf numFmtId="43" fontId="1" fillId="0" borderId="5" xfId="1" applyFont="1" applyBorder="1" applyAlignment="1">
      <alignment horizontal="center" vertical="center"/>
    </xf>
    <xf numFmtId="43" fontId="1" fillId="0" borderId="6" xfId="1" applyFont="1" applyBorder="1" applyAlignment="1">
      <alignment horizontal="center" vertical="center"/>
    </xf>
    <xf numFmtId="0" fontId="3" fillId="0" borderId="0" xfId="0" applyFont="1" applyBorder="1" applyAlignment="1">
      <alignment horizontal="center"/>
    </xf>
    <xf numFmtId="0" fontId="1" fillId="0" borderId="0" xfId="0" applyFont="1" applyBorder="1" applyAlignment="1">
      <alignment horizont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43" fontId="1" fillId="0" borderId="4" xfId="0" applyNumberFormat="1" applyFont="1" applyBorder="1" applyAlignment="1">
      <alignment horizontal="center" vertical="center"/>
    </xf>
    <xf numFmtId="43" fontId="1" fillId="0" borderId="5" xfId="0" applyNumberFormat="1" applyFont="1" applyBorder="1" applyAlignment="1">
      <alignment horizontal="center" vertical="center"/>
    </xf>
    <xf numFmtId="43" fontId="1" fillId="0" borderId="6" xfId="0" applyNumberFormat="1" applyFont="1" applyBorder="1" applyAlignment="1">
      <alignment horizontal="center" vertical="center"/>
    </xf>
    <xf numFmtId="0" fontId="3" fillId="0" borderId="0" xfId="0" applyFont="1" applyAlignment="1">
      <alignment horizontal="center"/>
    </xf>
    <xf numFmtId="0" fontId="2" fillId="0" borderId="0" xfId="0" applyFont="1" applyBorder="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0</xdr:colOff>
      <xdr:row>23</xdr:row>
      <xdr:rowOff>0</xdr:rowOff>
    </xdr:from>
    <xdr:to>
      <xdr:col>5</xdr:col>
      <xdr:colOff>89188</xdr:colOff>
      <xdr:row>30</xdr:row>
      <xdr:rowOff>52820</xdr:rowOff>
    </xdr:to>
    <xdr:pic>
      <xdr:nvPicPr>
        <xdr:cNvPr id="2" name="Picture 1" descr="gov.png"/>
        <xdr:cNvPicPr>
          <a:picLocks noChangeAspect="1" noChangeArrowheads="1"/>
        </xdr:cNvPicPr>
      </xdr:nvPicPr>
      <xdr:blipFill>
        <a:blip xmlns:r="http://schemas.openxmlformats.org/officeDocument/2006/relationships" r:embed="rId1" cstate="print"/>
        <a:srcRect/>
        <a:stretch>
          <a:fillRect/>
        </a:stretch>
      </xdr:blipFill>
      <xdr:spPr bwMode="auto">
        <a:xfrm>
          <a:off x="7924800" y="4229100"/>
          <a:ext cx="1975138" cy="1519670"/>
        </a:xfrm>
        <a:prstGeom prst="rect">
          <a:avLst/>
        </a:prstGeom>
        <a:noFill/>
        <a:ln w="9525">
          <a:noFill/>
          <a:miter lim="800000"/>
          <a:headEnd/>
          <a:tailEnd/>
        </a:ln>
      </xdr:spPr>
    </xdr:pic>
    <xdr:clientData/>
  </xdr:twoCellAnchor>
  <xdr:twoCellAnchor editAs="oneCell">
    <xdr:from>
      <xdr:col>2</xdr:col>
      <xdr:colOff>238125</xdr:colOff>
      <xdr:row>23</xdr:row>
      <xdr:rowOff>228764</xdr:rowOff>
    </xdr:from>
    <xdr:to>
      <xdr:col>2</xdr:col>
      <xdr:colOff>2043470</xdr:colOff>
      <xdr:row>28</xdr:row>
      <xdr:rowOff>9525</xdr:rowOff>
    </xdr:to>
    <xdr:pic>
      <xdr:nvPicPr>
        <xdr:cNvPr id="3" name="Picture 2"/>
        <xdr:cNvPicPr>
          <a:picLocks noChangeAspect="1"/>
        </xdr:cNvPicPr>
      </xdr:nvPicPr>
      <xdr:blipFill>
        <a:blip xmlns:r="http://schemas.openxmlformats.org/officeDocument/2006/relationships" r:embed="rId2"/>
        <a:srcRect/>
        <a:stretch>
          <a:fillRect/>
        </a:stretch>
      </xdr:blipFill>
      <xdr:spPr bwMode="auto">
        <a:xfrm>
          <a:off x="4105275" y="4457864"/>
          <a:ext cx="1805345" cy="942811"/>
        </a:xfrm>
        <a:prstGeom prst="rect">
          <a:avLst/>
        </a:prstGeom>
        <a:noFill/>
        <a:ln w="9525">
          <a:noFill/>
          <a:miter lim="800000"/>
          <a:headEnd/>
          <a:tailEnd/>
        </a:ln>
      </xdr:spPr>
    </xdr:pic>
    <xdr:clientData/>
  </xdr:twoCellAnchor>
  <xdr:twoCellAnchor editAs="oneCell">
    <xdr:from>
      <xdr:col>0</xdr:col>
      <xdr:colOff>38100</xdr:colOff>
      <xdr:row>24</xdr:row>
      <xdr:rowOff>19050</xdr:rowOff>
    </xdr:from>
    <xdr:to>
      <xdr:col>0</xdr:col>
      <xdr:colOff>2143125</xdr:colOff>
      <xdr:row>28</xdr:row>
      <xdr:rowOff>104775</xdr:rowOff>
    </xdr:to>
    <xdr:pic>
      <xdr:nvPicPr>
        <xdr:cNvPr id="4" name="Picture 13"/>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bwMode="auto">
        <a:xfrm>
          <a:off x="38100" y="4610100"/>
          <a:ext cx="2105025" cy="8858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34"/>
  <sheetViews>
    <sheetView tabSelected="1" showWhiteSpace="0" topLeftCell="A16" workbookViewId="0">
      <selection activeCell="G23" sqref="G22:G23"/>
    </sheetView>
  </sheetViews>
  <sheetFormatPr defaultRowHeight="12.75"/>
  <cols>
    <col min="1" max="1" width="35.140625" style="1" customWidth="1"/>
    <col min="2" max="2" width="22.85546875" style="1" customWidth="1"/>
    <col min="3" max="3" width="32.42578125" style="1" customWidth="1"/>
    <col min="4" max="4" width="28.42578125" style="1" customWidth="1"/>
    <col min="5" max="5" width="28.28515625" style="1" customWidth="1"/>
    <col min="6" max="6" width="25.140625" style="5" customWidth="1"/>
    <col min="7" max="7" width="15.28515625" style="1" customWidth="1"/>
    <col min="8" max="8" width="18.85546875" style="1" customWidth="1"/>
    <col min="9" max="16384" width="9.140625" style="1"/>
  </cols>
  <sheetData>
    <row r="1" spans="1:8">
      <c r="A1" s="1" t="s">
        <v>10</v>
      </c>
    </row>
    <row r="2" spans="1:8" ht="11.25" customHeight="1"/>
    <row r="3" spans="1:8" ht="15.75">
      <c r="A3" s="41" t="s">
        <v>0</v>
      </c>
      <c r="B3" s="41"/>
      <c r="C3" s="41"/>
      <c r="D3" s="41"/>
      <c r="E3" s="41"/>
    </row>
    <row r="4" spans="1:8">
      <c r="A4" s="42" t="s">
        <v>2</v>
      </c>
      <c r="B4" s="42"/>
      <c r="C4" s="42"/>
      <c r="D4" s="42"/>
      <c r="E4" s="42"/>
    </row>
    <row r="5" spans="1:8">
      <c r="A5" s="42" t="s">
        <v>32</v>
      </c>
      <c r="B5" s="42"/>
      <c r="C5" s="42"/>
      <c r="D5" s="42"/>
      <c r="E5" s="42"/>
    </row>
    <row r="6" spans="1:8">
      <c r="A6" s="42" t="s">
        <v>36</v>
      </c>
      <c r="B6" s="42"/>
      <c r="C6" s="42"/>
      <c r="D6" s="42"/>
      <c r="E6" s="42"/>
    </row>
    <row r="7" spans="1:8">
      <c r="A7" s="42" t="s">
        <v>18</v>
      </c>
      <c r="B7" s="42"/>
      <c r="C7" s="42"/>
      <c r="D7" s="42"/>
      <c r="E7" s="42"/>
    </row>
    <row r="8" spans="1:8" ht="11.25" customHeight="1">
      <c r="A8" s="2"/>
      <c r="B8" s="2"/>
      <c r="C8" s="2"/>
      <c r="D8" s="2"/>
      <c r="E8" s="2"/>
    </row>
    <row r="9" spans="1:8" ht="36.75" customHeight="1">
      <c r="A9" s="45" t="s">
        <v>1</v>
      </c>
      <c r="B9" s="35" t="s">
        <v>3</v>
      </c>
      <c r="C9" s="43" t="s">
        <v>4</v>
      </c>
      <c r="D9" s="44"/>
      <c r="E9" s="35" t="s">
        <v>7</v>
      </c>
    </row>
    <row r="10" spans="1:8">
      <c r="A10" s="46"/>
      <c r="B10" s="37"/>
      <c r="C10" s="6" t="s">
        <v>5</v>
      </c>
      <c r="D10" s="7" t="s">
        <v>6</v>
      </c>
      <c r="E10" s="37"/>
    </row>
    <row r="11" spans="1:8" ht="18" customHeight="1">
      <c r="A11" s="47" t="s">
        <v>8</v>
      </c>
      <c r="B11" s="36">
        <v>1656</v>
      </c>
      <c r="C11" s="39">
        <v>96237236</v>
      </c>
      <c r="D11" s="39">
        <f>9922219.27+3216765</f>
        <v>13138984.27</v>
      </c>
      <c r="E11" s="38">
        <f>SUM(C11:D13)</f>
        <v>109376220.27</v>
      </c>
      <c r="F11" s="24"/>
      <c r="G11" s="20"/>
      <c r="H11" s="20"/>
    </row>
    <row r="12" spans="1:8">
      <c r="A12" s="47"/>
      <c r="B12" s="36"/>
      <c r="C12" s="39"/>
      <c r="D12" s="39"/>
      <c r="E12" s="39"/>
      <c r="G12" s="22"/>
      <c r="H12" s="22"/>
    </row>
    <row r="13" spans="1:8">
      <c r="A13" s="48"/>
      <c r="B13" s="37"/>
      <c r="C13" s="40"/>
      <c r="D13" s="40"/>
      <c r="E13" s="40"/>
      <c r="G13" s="22"/>
      <c r="H13" s="22"/>
    </row>
    <row r="14" spans="1:8" ht="15" customHeight="1">
      <c r="A14" s="32" t="s">
        <v>34</v>
      </c>
      <c r="B14" s="35">
        <v>765</v>
      </c>
      <c r="C14" s="38">
        <v>21684317.16</v>
      </c>
      <c r="D14" s="38">
        <v>4480384.7</v>
      </c>
      <c r="E14" s="49">
        <f>SUM(C14:D17)</f>
        <v>26164701.859999999</v>
      </c>
      <c r="G14" s="22"/>
      <c r="H14" s="22"/>
    </row>
    <row r="15" spans="1:8">
      <c r="A15" s="33"/>
      <c r="B15" s="36"/>
      <c r="C15" s="39"/>
      <c r="D15" s="39"/>
      <c r="E15" s="50"/>
      <c r="G15" s="2"/>
      <c r="H15" s="23"/>
    </row>
    <row r="16" spans="1:8">
      <c r="A16" s="33"/>
      <c r="B16" s="36"/>
      <c r="C16" s="39"/>
      <c r="D16" s="39"/>
      <c r="E16" s="50"/>
      <c r="G16" s="29"/>
      <c r="H16" s="29"/>
    </row>
    <row r="17" spans="1:8">
      <c r="A17" s="34"/>
      <c r="B17" s="37"/>
      <c r="C17" s="40"/>
      <c r="D17" s="40"/>
      <c r="E17" s="51"/>
      <c r="F17" s="1"/>
      <c r="G17" s="29"/>
    </row>
    <row r="18" spans="1:8" ht="15" customHeight="1">
      <c r="A18" s="32" t="s">
        <v>35</v>
      </c>
      <c r="B18" s="35">
        <f>1852+211</f>
        <v>2063</v>
      </c>
      <c r="C18" s="38">
        <f>7023755+62978818.88</f>
        <v>70002573.879999995</v>
      </c>
      <c r="D18" s="38"/>
      <c r="E18" s="38">
        <f>SUM(C18:D21)</f>
        <v>70002573.879999995</v>
      </c>
      <c r="G18" s="29"/>
      <c r="H18" s="23"/>
    </row>
    <row r="19" spans="1:8">
      <c r="A19" s="33"/>
      <c r="B19" s="36"/>
      <c r="C19" s="39"/>
      <c r="D19" s="39"/>
      <c r="E19" s="39"/>
      <c r="G19" s="29"/>
      <c r="H19" s="22"/>
    </row>
    <row r="20" spans="1:8">
      <c r="A20" s="33"/>
      <c r="B20" s="36"/>
      <c r="C20" s="39"/>
      <c r="D20" s="39"/>
      <c r="E20" s="39"/>
      <c r="G20" s="2"/>
    </row>
    <row r="21" spans="1:8">
      <c r="A21" s="34"/>
      <c r="B21" s="37"/>
      <c r="C21" s="40"/>
      <c r="D21" s="40"/>
      <c r="E21" s="40"/>
      <c r="G21" s="2"/>
    </row>
    <row r="22" spans="1:8" ht="18.75" customHeight="1">
      <c r="A22" s="25" t="s">
        <v>9</v>
      </c>
      <c r="B22" s="26">
        <f>SUM(B11:B21)</f>
        <v>4484</v>
      </c>
      <c r="C22" s="27">
        <f>SUM(C11:C21)</f>
        <v>187924127.03999999</v>
      </c>
      <c r="D22" s="27">
        <f>SUM(D11:D21)</f>
        <v>17619368.969999999</v>
      </c>
      <c r="E22" s="28">
        <f>SUM(E11:E21)</f>
        <v>205543496.00999999</v>
      </c>
      <c r="F22" s="24"/>
    </row>
    <row r="23" spans="1:8">
      <c r="A23" s="3"/>
      <c r="B23" s="2"/>
      <c r="C23" s="2"/>
      <c r="D23" s="2"/>
      <c r="E23" s="18"/>
    </row>
    <row r="24" spans="1:8" ht="28.5" customHeight="1">
      <c r="A24" s="31" t="s">
        <v>11</v>
      </c>
      <c r="B24" s="31"/>
      <c r="C24" s="31"/>
      <c r="D24" s="31"/>
      <c r="E24" s="23"/>
    </row>
    <row r="25" spans="1:8" ht="24.75" customHeight="1"/>
    <row r="26" spans="1:8">
      <c r="A26" s="53" t="s">
        <v>15</v>
      </c>
      <c r="C26" s="53" t="s">
        <v>33</v>
      </c>
      <c r="E26" s="8" t="s">
        <v>17</v>
      </c>
    </row>
    <row r="27" spans="1:8">
      <c r="A27" s="19" t="s">
        <v>29</v>
      </c>
      <c r="C27" s="21" t="s">
        <v>31</v>
      </c>
      <c r="E27" s="4" t="s">
        <v>16</v>
      </c>
    </row>
    <row r="28" spans="1:8" ht="12.75" customHeight="1">
      <c r="A28" s="20" t="s">
        <v>30</v>
      </c>
    </row>
    <row r="29" spans="1:8" ht="12.75" customHeight="1">
      <c r="A29" s="20"/>
    </row>
    <row r="30" spans="1:8" ht="11.25" customHeight="1">
      <c r="A30" s="1" t="s">
        <v>12</v>
      </c>
    </row>
    <row r="31" spans="1:8" ht="7.5" customHeight="1">
      <c r="A31" s="30" t="s">
        <v>13</v>
      </c>
      <c r="B31" s="30"/>
      <c r="C31" s="30"/>
      <c r="D31" s="30"/>
      <c r="E31" s="30"/>
    </row>
    <row r="32" spans="1:8">
      <c r="A32" s="30"/>
      <c r="B32" s="30"/>
      <c r="C32" s="30"/>
      <c r="D32" s="30"/>
      <c r="E32" s="30"/>
    </row>
    <row r="33" spans="1:5" ht="24.75" customHeight="1">
      <c r="A33" s="30"/>
      <c r="B33" s="30"/>
      <c r="C33" s="30"/>
      <c r="D33" s="30"/>
      <c r="E33" s="30"/>
    </row>
    <row r="34" spans="1:5" ht="42.75" customHeight="1">
      <c r="A34" s="31" t="s">
        <v>14</v>
      </c>
      <c r="B34" s="31"/>
      <c r="C34" s="31"/>
      <c r="D34" s="31"/>
      <c r="E34" s="31"/>
    </row>
  </sheetData>
  <sheetProtection password="CCC5" sheet="1" objects="1" scenarios="1"/>
  <mergeCells count="27">
    <mergeCell ref="C9:D9"/>
    <mergeCell ref="A9:A10"/>
    <mergeCell ref="B9:B10"/>
    <mergeCell ref="E9:E10"/>
    <mergeCell ref="A24:D24"/>
    <mergeCell ref="A11:A13"/>
    <mergeCell ref="B11:B13"/>
    <mergeCell ref="C11:C13"/>
    <mergeCell ref="D11:D13"/>
    <mergeCell ref="E11:E13"/>
    <mergeCell ref="A14:A17"/>
    <mergeCell ref="B14:B17"/>
    <mergeCell ref="C14:C17"/>
    <mergeCell ref="D14:D17"/>
    <mergeCell ref="E14:E17"/>
    <mergeCell ref="A3:E3"/>
    <mergeCell ref="A4:E4"/>
    <mergeCell ref="A5:E5"/>
    <mergeCell ref="A6:E6"/>
    <mergeCell ref="A7:E7"/>
    <mergeCell ref="A31:E33"/>
    <mergeCell ref="A34:E34"/>
    <mergeCell ref="A18:A21"/>
    <mergeCell ref="B18:B21"/>
    <mergeCell ref="C18:C21"/>
    <mergeCell ref="D18:D21"/>
    <mergeCell ref="E18:E21"/>
  </mergeCells>
  <printOptions horizontalCentered="1"/>
  <pageMargins left="0.25" right="0.25" top="0.75" bottom="0.75" header="0.3" footer="0.3"/>
  <pageSetup paperSize="119" scale="97" orientation="landscape" r:id="rId1"/>
  <drawing r:id="rId2"/>
</worksheet>
</file>

<file path=xl/worksheets/sheet2.xml><?xml version="1.0" encoding="utf-8"?>
<worksheet xmlns="http://schemas.openxmlformats.org/spreadsheetml/2006/main" xmlns:r="http://schemas.openxmlformats.org/officeDocument/2006/relationships">
  <dimension ref="A2:J20"/>
  <sheetViews>
    <sheetView workbookViewId="0">
      <selection activeCell="Q17" sqref="Q17"/>
    </sheetView>
  </sheetViews>
  <sheetFormatPr defaultRowHeight="15.75"/>
  <cols>
    <col min="1" max="2" width="9.140625" style="9"/>
    <col min="3" max="3" width="16" style="9" customWidth="1"/>
    <col min="4" max="4" width="9.140625" style="9"/>
    <col min="5" max="5" width="13.28515625" style="9" bestFit="1" customWidth="1"/>
    <col min="6" max="6" width="15.42578125" style="9" customWidth="1"/>
    <col min="7" max="8" width="9.140625" style="9"/>
    <col min="9" max="9" width="12.140625" style="9" customWidth="1"/>
    <col min="10" max="12" width="9.140625" style="9"/>
    <col min="13" max="13" width="11.5703125" style="9" bestFit="1" customWidth="1"/>
    <col min="14" max="16384" width="9.140625" style="9"/>
  </cols>
  <sheetData>
    <row r="2" spans="1:10">
      <c r="A2" s="52" t="s">
        <v>20</v>
      </c>
      <c r="B2" s="52"/>
      <c r="C2" s="52"/>
      <c r="E2" s="52" t="s">
        <v>19</v>
      </c>
      <c r="F2" s="52"/>
    </row>
    <row r="3" spans="1:10">
      <c r="A3" s="9">
        <v>508.23</v>
      </c>
      <c r="B3" s="9">
        <v>53</v>
      </c>
      <c r="C3" s="10">
        <f>A3*B3</f>
        <v>26936.190000000002</v>
      </c>
      <c r="E3" s="9">
        <v>22</v>
      </c>
      <c r="F3" s="10">
        <f>E3*90.91</f>
        <v>2000.02</v>
      </c>
      <c r="G3" s="9" t="s">
        <v>22</v>
      </c>
    </row>
    <row r="4" spans="1:10">
      <c r="A4" s="9">
        <v>472.77</v>
      </c>
      <c r="B4" s="9">
        <v>68</v>
      </c>
      <c r="C4" s="10">
        <f t="shared" ref="C4:C6" si="0">A4*B4</f>
        <v>32148.36</v>
      </c>
      <c r="E4" s="9">
        <v>20</v>
      </c>
      <c r="F4" s="10">
        <f t="shared" ref="F4:F5" si="1">E4*90.91</f>
        <v>1818.1999999999998</v>
      </c>
      <c r="G4" s="9" t="s">
        <v>23</v>
      </c>
    </row>
    <row r="5" spans="1:10">
      <c r="A5" s="9">
        <v>409.09</v>
      </c>
      <c r="B5" s="9">
        <v>784</v>
      </c>
      <c r="C5" s="10">
        <f t="shared" si="0"/>
        <v>320726.56</v>
      </c>
      <c r="E5" s="9">
        <v>21</v>
      </c>
      <c r="F5" s="11">
        <f t="shared" si="1"/>
        <v>1909.11</v>
      </c>
      <c r="G5" s="9" t="s">
        <v>24</v>
      </c>
    </row>
    <row r="6" spans="1:10">
      <c r="A6" s="9">
        <v>784.31</v>
      </c>
      <c r="B6" s="9">
        <v>2</v>
      </c>
      <c r="C6" s="11">
        <f t="shared" si="0"/>
        <v>1568.62</v>
      </c>
      <c r="F6" s="12">
        <f>SUM(F3:F5)</f>
        <v>5727.33</v>
      </c>
      <c r="G6" s="9" t="s">
        <v>25</v>
      </c>
    </row>
    <row r="7" spans="1:10">
      <c r="C7" s="13">
        <f>SUM(C3:C6)</f>
        <v>381379.73</v>
      </c>
    </row>
    <row r="8" spans="1:10">
      <c r="F8" s="17">
        <f>F6*907</f>
        <v>5194688.3099999996</v>
      </c>
      <c r="G8" s="9" t="s">
        <v>26</v>
      </c>
    </row>
    <row r="10" spans="1:10" ht="16.5" thickBot="1">
      <c r="A10" s="52" t="s">
        <v>21</v>
      </c>
      <c r="B10" s="52"/>
      <c r="C10" s="52"/>
      <c r="E10" s="14" t="s">
        <v>28</v>
      </c>
      <c r="F10" s="15">
        <f>F8*3</f>
        <v>15584064.93</v>
      </c>
    </row>
    <row r="11" spans="1:10" ht="16.5" thickTop="1">
      <c r="A11" s="9">
        <v>609.88</v>
      </c>
      <c r="B11" s="9">
        <v>383</v>
      </c>
      <c r="C11" s="10">
        <f>A11*B11</f>
        <v>233584.04</v>
      </c>
    </row>
    <row r="12" spans="1:10">
      <c r="A12" s="9">
        <v>567.32000000000005</v>
      </c>
      <c r="B12" s="9">
        <v>76</v>
      </c>
      <c r="C12" s="10">
        <f t="shared" ref="C12:C14" si="2">A12*B12</f>
        <v>43116.320000000007</v>
      </c>
    </row>
    <row r="13" spans="1:10">
      <c r="A13" s="9">
        <v>490.91</v>
      </c>
      <c r="B13" s="9">
        <v>1217</v>
      </c>
      <c r="C13" s="16">
        <f t="shared" si="2"/>
        <v>597437.47000000009</v>
      </c>
      <c r="F13" s="14"/>
      <c r="J13" s="14"/>
    </row>
    <row r="14" spans="1:10">
      <c r="A14" s="9">
        <v>784.31</v>
      </c>
      <c r="C14" s="11">
        <f t="shared" si="2"/>
        <v>0</v>
      </c>
    </row>
    <row r="15" spans="1:10">
      <c r="C15" s="13">
        <f>SUM(C11:C14)</f>
        <v>874137.83000000007</v>
      </c>
    </row>
    <row r="17" spans="1:4">
      <c r="C17" s="13">
        <f>SUM(C7,C15)</f>
        <v>1255517.56</v>
      </c>
      <c r="D17" s="9" t="s">
        <v>26</v>
      </c>
    </row>
    <row r="19" spans="1:4" ht="16.5" thickBot="1">
      <c r="A19" s="52" t="s">
        <v>27</v>
      </c>
      <c r="B19" s="52"/>
      <c r="C19" s="15">
        <f>C17*3</f>
        <v>3766552.68</v>
      </c>
    </row>
    <row r="20" spans="1:4" ht="16.5" thickTop="1"/>
  </sheetData>
  <mergeCells count="4">
    <mergeCell ref="E2:F2"/>
    <mergeCell ref="A2:C2"/>
    <mergeCell ref="A10:C10"/>
    <mergeCell ref="A19:B1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MANPOWER.COMPLEMENT</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 Ann</dc:creator>
  <cp:lastModifiedBy>Server</cp:lastModifiedBy>
  <cp:lastPrinted>2016-03-01T02:56:25Z</cp:lastPrinted>
  <dcterms:created xsi:type="dcterms:W3CDTF">2013-07-17T06:14:33Z</dcterms:created>
  <dcterms:modified xsi:type="dcterms:W3CDTF">2016-03-14T22:24:33Z</dcterms:modified>
</cp:coreProperties>
</file>